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Badminton\Turnaje_Losování\GPD_Strakonice_06012024\"/>
    </mc:Choice>
  </mc:AlternateContent>
  <xr:revisionPtr revIDLastSave="0" documentId="13_ncr:1_{BCEBB062-D751-45E7-9EBC-A12EBD477741}" xr6:coauthVersionLast="47" xr6:coauthVersionMax="47" xr10:uidLastSave="{00000000-0000-0000-0000-000000000000}"/>
  <bookViews>
    <workbookView xWindow="-108" yWindow="-108" windowWidth="23256" windowHeight="13176" xr2:uid="{A16B6DB8-BE80-4A59-9CCA-1A64C76B3316}"/>
  </bookViews>
  <sheets>
    <sheet name="Dudák_Cup_2022" sheetId="1" r:id="rId1"/>
  </sheets>
  <externalReferences>
    <externalReference r:id="rId2"/>
    <externalReference r:id="rId3"/>
    <externalReference r:id="rId4"/>
  </externalReferences>
  <definedNames>
    <definedName name="bodyhodn" localSheetId="0">[1]Data!$B$2:$J$9</definedName>
    <definedName name="bodyhodn">[2]Data!$B$2:$H$9</definedName>
    <definedName name="Kateg" localSheetId="0">[1]Data!$L$13</definedName>
    <definedName name="Kateg">[2]Data!$L$13</definedName>
    <definedName name="Kategorie" localSheetId="0">[1]Data!$L$4:$L$12</definedName>
    <definedName name="Kategorie">[2]Data!$L$4:$L$10</definedName>
    <definedName name="odevate" localSheetId="0">[1]Data!$B$15:$J$16</definedName>
    <definedName name="odevate">[2]Data!$B$15:$H$16</definedName>
    <definedName name="opate">[2]Data!$B$13:$H$14</definedName>
    <definedName name="osedmcte" localSheetId="0">[1]Data!$B$17:$J$18</definedName>
    <definedName name="osedmcte">[2]Data!$B$17:$H$18</definedName>
    <definedName name="POSOUZENI" localSheetId="0">[1]Data!$P$2</definedName>
    <definedName name="POSOUZENI">[2]Data!$P$2</definedName>
    <definedName name="Start" localSheetId="0">[1]Startovné!$G$2</definedName>
    <definedName name="Start">[2]Startovné!$G$2</definedName>
    <definedName name="Turnaj_D" localSheetId="0">[1]Data!$N$12</definedName>
    <definedName name="Turnaj_D">[2]Data!$N$12</definedName>
    <definedName name="VEK_oblast" localSheetId="0">[1]Data!$N$3:$N$8</definedName>
    <definedName name="VEK_oblast">[2]Data!$N$3:$N$8</definedName>
    <definedName name="vs_hodnota" localSheetId="0">[1]Data!$K$8</definedName>
    <definedName name="vs_hodnota">[2]Data!$K$8</definedName>
    <definedName name="Vsazeni" localSheetId="0">[1]Data!$K$4:$K$6</definedName>
    <definedName name="Vsazeni">[2]Data!$K$4:$K$6</definedName>
    <definedName name="VSE" localSheetId="0">[1]Startovné!$G$3</definedName>
    <definedName name="VSE">[2]Startovné!$G$3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1" l="1"/>
  <c r="V55" i="1"/>
  <c r="U55" i="1"/>
  <c r="T55" i="1"/>
  <c r="S55" i="1"/>
  <c r="R55" i="1"/>
  <c r="W51" i="1"/>
  <c r="V51" i="1"/>
  <c r="U51" i="1"/>
  <c r="T51" i="1"/>
  <c r="S51" i="1"/>
  <c r="R51" i="1"/>
  <c r="W48" i="1"/>
  <c r="V48" i="1"/>
  <c r="U48" i="1"/>
  <c r="T48" i="1"/>
  <c r="S48" i="1"/>
  <c r="R48" i="1"/>
  <c r="W45" i="1"/>
  <c r="V45" i="1"/>
  <c r="U45" i="1"/>
  <c r="T45" i="1"/>
  <c r="S45" i="1"/>
  <c r="R45" i="1"/>
  <c r="W44" i="1"/>
  <c r="V44" i="1"/>
  <c r="U44" i="1"/>
  <c r="T44" i="1"/>
  <c r="S44" i="1"/>
  <c r="R44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R24" i="1"/>
  <c r="W23" i="1"/>
  <c r="V23" i="1"/>
  <c r="U23" i="1"/>
  <c r="T23" i="1"/>
  <c r="S23" i="1"/>
  <c r="W18" i="1"/>
  <c r="V18" i="1"/>
  <c r="U18" i="1"/>
  <c r="T18" i="1"/>
  <c r="S18" i="1"/>
  <c r="W16" i="1"/>
  <c r="V16" i="1"/>
  <c r="U16" i="1"/>
  <c r="T16" i="1"/>
  <c r="S16" i="1"/>
  <c r="W15" i="1"/>
  <c r="V15" i="1"/>
  <c r="U15" i="1"/>
  <c r="T15" i="1"/>
  <c r="S15" i="1"/>
  <c r="W12" i="1"/>
  <c r="V12" i="1"/>
  <c r="U12" i="1"/>
  <c r="T12" i="1"/>
  <c r="S12" i="1"/>
  <c r="R12" i="1"/>
  <c r="BB5" i="1"/>
  <c r="AT5" i="1"/>
  <c r="W4" i="1"/>
  <c r="BB4" i="1" s="1"/>
  <c r="V4" i="1"/>
  <c r="U4" i="1"/>
  <c r="AX4" i="1" s="1"/>
  <c r="T4" i="1"/>
  <c r="S4" i="1"/>
  <c r="AT4" i="1" s="1"/>
  <c r="R4" i="1"/>
  <c r="Q53" i="1"/>
  <c r="AO53" i="1" s="1"/>
  <c r="AS52" i="1"/>
  <c r="Q50" i="1"/>
  <c r="AO50" i="1" s="1"/>
  <c r="Q49" i="1"/>
  <c r="AO49" i="1" s="1"/>
  <c r="AS48" i="1"/>
  <c r="BA46" i="1"/>
  <c r="AW46" i="1"/>
  <c r="AW45" i="1"/>
  <c r="AS45" i="1"/>
  <c r="BA4" i="1"/>
  <c r="AW4" i="1"/>
  <c r="AS4" i="1"/>
  <c r="AZ19" i="1"/>
  <c r="AV18" i="1"/>
  <c r="AZ15" i="1"/>
  <c r="J14" i="1"/>
  <c r="AN14" i="1" s="1"/>
  <c r="J11" i="1"/>
  <c r="AN11" i="1" s="1"/>
  <c r="J10" i="1"/>
  <c r="AN10" i="1" s="1"/>
  <c r="J9" i="1"/>
  <c r="AN9" i="1" s="1"/>
  <c r="AZ8" i="1"/>
  <c r="AZ7" i="1"/>
  <c r="AV7" i="1"/>
  <c r="AV6" i="1"/>
  <c r="J6" i="1"/>
  <c r="AN6" i="1" s="1"/>
  <c r="AR5" i="1"/>
  <c r="AZ4" i="1"/>
  <c r="AV4" i="1"/>
  <c r="AR4" i="1"/>
  <c r="BB55" i="1"/>
  <c r="BB54" i="1"/>
  <c r="X54" i="1"/>
  <c r="AP54" i="1" s="1"/>
  <c r="AX53" i="1"/>
  <c r="AT52" i="1"/>
  <c r="AX51" i="1"/>
  <c r="BB50" i="1"/>
  <c r="AT50" i="1"/>
  <c r="AT49" i="1"/>
  <c r="BB48" i="1"/>
  <c r="AX47" i="1"/>
  <c r="BB46" i="1"/>
  <c r="AT46" i="1"/>
  <c r="AT45" i="1"/>
  <c r="AT31" i="1"/>
  <c r="BB29" i="1"/>
  <c r="AX28" i="1"/>
  <c r="AT27" i="1"/>
  <c r="BB25" i="1"/>
  <c r="X24" i="1"/>
  <c r="AP24" i="1" s="1"/>
  <c r="X23" i="1"/>
  <c r="AP23" i="1" s="1"/>
  <c r="BB21" i="1"/>
  <c r="AX20" i="1"/>
  <c r="AT19" i="1"/>
  <c r="BB17" i="1"/>
  <c r="X16" i="1"/>
  <c r="AP16" i="1" s="1"/>
  <c r="X15" i="1"/>
  <c r="AP15" i="1" s="1"/>
  <c r="BB13" i="1"/>
  <c r="AX12" i="1"/>
  <c r="AT11" i="1"/>
  <c r="BB9" i="1"/>
  <c r="AX8" i="1"/>
  <c r="X7" i="1"/>
  <c r="AP7" i="1" s="1"/>
  <c r="AX5" i="1"/>
  <c r="AS56" i="1"/>
  <c r="AS44" i="1"/>
  <c r="Q31" i="1"/>
  <c r="AO31" i="1" s="1"/>
  <c r="Q30" i="1"/>
  <c r="AO30" i="1" s="1"/>
  <c r="AS29" i="1"/>
  <c r="BA27" i="1"/>
  <c r="AW26" i="1"/>
  <c r="AS25" i="1"/>
  <c r="BA23" i="1"/>
  <c r="Q22" i="1"/>
  <c r="AO22" i="1" s="1"/>
  <c r="Q21" i="1"/>
  <c r="AO21" i="1" s="1"/>
  <c r="AW18" i="1"/>
  <c r="AS17" i="1"/>
  <c r="Q15" i="1"/>
  <c r="AO15" i="1" s="1"/>
  <c r="AW14" i="1"/>
  <c r="AS13" i="1"/>
  <c r="Q11" i="1"/>
  <c r="AO11" i="1" s="1"/>
  <c r="Q10" i="1"/>
  <c r="AO10" i="1" s="1"/>
  <c r="Q9" i="1"/>
  <c r="AO9" i="1" s="1"/>
  <c r="BA7" i="1"/>
  <c r="AW6" i="1"/>
  <c r="AS5" i="1"/>
  <c r="AZ56" i="1"/>
  <c r="AZ55" i="1"/>
  <c r="AV55" i="1"/>
  <c r="AR53" i="1"/>
  <c r="AZ52" i="1"/>
  <c r="AZ51" i="1"/>
  <c r="AV51" i="1"/>
  <c r="AR49" i="1"/>
  <c r="AZ48" i="1"/>
  <c r="AV47" i="1"/>
  <c r="AV46" i="1"/>
  <c r="AR45" i="1"/>
  <c r="AZ44" i="1"/>
  <c r="AZ43" i="1"/>
  <c r="AV43" i="1"/>
  <c r="J31" i="1"/>
  <c r="AN31" i="1" s="1"/>
  <c r="J29" i="1"/>
  <c r="AN29" i="1" s="1"/>
  <c r="AV28" i="1"/>
  <c r="AR27" i="1"/>
  <c r="AZ25" i="1"/>
  <c r="AV24" i="1"/>
  <c r="AR23" i="1"/>
  <c r="AZ21" i="1"/>
  <c r="AZ17" i="1"/>
  <c r="AV16" i="1"/>
  <c r="AR15" i="1"/>
  <c r="AZ13" i="1"/>
  <c r="AV12" i="1"/>
  <c r="AV9" i="1"/>
  <c r="J8" i="1"/>
  <c r="AN8" i="1" s="1"/>
  <c r="AR7" i="1"/>
  <c r="AH63" i="1"/>
  <c r="BC65" i="1"/>
  <c r="BB65" i="1"/>
  <c r="BA65" i="1"/>
  <c r="AZ65" i="1"/>
  <c r="AY65" i="1"/>
  <c r="AX65" i="1"/>
  <c r="AW65" i="1"/>
  <c r="AV65" i="1"/>
  <c r="AJ65" i="1" s="1"/>
  <c r="AU65" i="1"/>
  <c r="AT65" i="1"/>
  <c r="AS65" i="1"/>
  <c r="AR65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C62" i="1"/>
  <c r="BB62" i="1"/>
  <c r="BA62" i="1"/>
  <c r="AZ62" i="1"/>
  <c r="AY62" i="1"/>
  <c r="AX62" i="1"/>
  <c r="AW62" i="1"/>
  <c r="AV62" i="1"/>
  <c r="AU62" i="1"/>
  <c r="AT62" i="1"/>
  <c r="AS62" i="1"/>
  <c r="AH62" i="1" s="1"/>
  <c r="AR62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C60" i="1"/>
  <c r="BB60" i="1"/>
  <c r="BA60" i="1"/>
  <c r="AL60" i="1" s="1"/>
  <c r="AZ60" i="1"/>
  <c r="AY60" i="1"/>
  <c r="AX60" i="1"/>
  <c r="AW60" i="1"/>
  <c r="AV60" i="1"/>
  <c r="AU60" i="1"/>
  <c r="AT60" i="1"/>
  <c r="AS60" i="1"/>
  <c r="AR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C58" i="1"/>
  <c r="BB58" i="1"/>
  <c r="BA58" i="1"/>
  <c r="AZ58" i="1"/>
  <c r="AY58" i="1"/>
  <c r="AX58" i="1"/>
  <c r="AW58" i="1"/>
  <c r="AV58" i="1"/>
  <c r="AU58" i="1"/>
  <c r="AT58" i="1"/>
  <c r="AS58" i="1"/>
  <c r="AH58" i="1" s="1"/>
  <c r="AR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C56" i="1"/>
  <c r="BB56" i="1"/>
  <c r="BA56" i="1"/>
  <c r="AY56" i="1"/>
  <c r="AX56" i="1"/>
  <c r="AW56" i="1"/>
  <c r="AV56" i="1"/>
  <c r="AU56" i="1"/>
  <c r="AT56" i="1"/>
  <c r="AR56" i="1"/>
  <c r="BC55" i="1"/>
  <c r="BA55" i="1"/>
  <c r="AY55" i="1"/>
  <c r="AX55" i="1"/>
  <c r="AW55" i="1"/>
  <c r="AU55" i="1"/>
  <c r="AT55" i="1"/>
  <c r="AS55" i="1"/>
  <c r="AR55" i="1"/>
  <c r="BC54" i="1"/>
  <c r="BA54" i="1"/>
  <c r="AZ54" i="1"/>
  <c r="AY54" i="1"/>
  <c r="AX54" i="1"/>
  <c r="AW54" i="1"/>
  <c r="AU54" i="1"/>
  <c r="AT54" i="1"/>
  <c r="AS54" i="1"/>
  <c r="AR54" i="1"/>
  <c r="BC53" i="1"/>
  <c r="BB53" i="1"/>
  <c r="BA53" i="1"/>
  <c r="AZ53" i="1"/>
  <c r="AY53" i="1"/>
  <c r="AV53" i="1"/>
  <c r="AU53" i="1"/>
  <c r="AS53" i="1"/>
  <c r="BC52" i="1"/>
  <c r="BB52" i="1"/>
  <c r="BA52" i="1"/>
  <c r="AY52" i="1"/>
  <c r="AX52" i="1"/>
  <c r="AW52" i="1"/>
  <c r="AV52" i="1"/>
  <c r="AU52" i="1"/>
  <c r="AR52" i="1"/>
  <c r="BC51" i="1"/>
  <c r="BA51" i="1"/>
  <c r="AY51" i="1"/>
  <c r="AW51" i="1"/>
  <c r="AU51" i="1"/>
  <c r="AT51" i="1"/>
  <c r="AS51" i="1"/>
  <c r="AR51" i="1"/>
  <c r="BC50" i="1"/>
  <c r="BA50" i="1"/>
  <c r="AZ50" i="1"/>
  <c r="AY50" i="1"/>
  <c r="AU50" i="1"/>
  <c r="AS50" i="1"/>
  <c r="AR50" i="1"/>
  <c r="BC49" i="1"/>
  <c r="BB49" i="1"/>
  <c r="BA49" i="1"/>
  <c r="AZ49" i="1"/>
  <c r="AY49" i="1"/>
  <c r="AX49" i="1"/>
  <c r="AV49" i="1"/>
  <c r="AU49" i="1"/>
  <c r="AS49" i="1"/>
  <c r="BC48" i="1"/>
  <c r="BA48" i="1"/>
  <c r="AY48" i="1"/>
  <c r="AX48" i="1"/>
  <c r="AW48" i="1"/>
  <c r="AV48" i="1"/>
  <c r="AU48" i="1"/>
  <c r="AT48" i="1"/>
  <c r="AR48" i="1"/>
  <c r="BC47" i="1"/>
  <c r="BA47" i="1"/>
  <c r="AY47" i="1"/>
  <c r="AW47" i="1"/>
  <c r="AU47" i="1"/>
  <c r="AT47" i="1"/>
  <c r="AS47" i="1"/>
  <c r="AR47" i="1"/>
  <c r="BC46" i="1"/>
  <c r="AZ46" i="1"/>
  <c r="AY46" i="1"/>
  <c r="AU46" i="1"/>
  <c r="AS46" i="1"/>
  <c r="AR46" i="1"/>
  <c r="BC45" i="1"/>
  <c r="BB45" i="1"/>
  <c r="BA45" i="1"/>
  <c r="AZ45" i="1"/>
  <c r="AY45" i="1"/>
  <c r="AX45" i="1"/>
  <c r="AV45" i="1"/>
  <c r="AU45" i="1"/>
  <c r="BC44" i="1"/>
  <c r="BB44" i="1"/>
  <c r="BA44" i="1"/>
  <c r="AY44" i="1"/>
  <c r="AX44" i="1"/>
  <c r="AW44" i="1"/>
  <c r="AV44" i="1"/>
  <c r="AU44" i="1"/>
  <c r="AR44" i="1"/>
  <c r="BC43" i="1"/>
  <c r="BB43" i="1"/>
  <c r="BA43" i="1"/>
  <c r="AY43" i="1"/>
  <c r="AX43" i="1"/>
  <c r="AW43" i="1"/>
  <c r="AU43" i="1"/>
  <c r="AT43" i="1"/>
  <c r="AS43" i="1"/>
  <c r="AR43" i="1"/>
  <c r="AU5" i="1"/>
  <c r="AV5" i="1"/>
  <c r="AW5" i="1"/>
  <c r="AY5" i="1"/>
  <c r="BA5" i="1"/>
  <c r="BC5" i="1"/>
  <c r="AR6" i="1"/>
  <c r="AS6" i="1"/>
  <c r="AT6" i="1"/>
  <c r="AU6" i="1"/>
  <c r="AX6" i="1"/>
  <c r="AY6" i="1"/>
  <c r="BA6" i="1"/>
  <c r="BB6" i="1"/>
  <c r="BC6" i="1"/>
  <c r="AS7" i="1"/>
  <c r="AU7" i="1"/>
  <c r="AW7" i="1"/>
  <c r="AX7" i="1"/>
  <c r="AY7" i="1"/>
  <c r="BB7" i="1"/>
  <c r="BC7" i="1"/>
  <c r="AR8" i="1"/>
  <c r="AS8" i="1"/>
  <c r="AT8" i="1"/>
  <c r="AU8" i="1"/>
  <c r="AV8" i="1"/>
  <c r="AW8" i="1"/>
  <c r="AY8" i="1"/>
  <c r="BA8" i="1"/>
  <c r="BB8" i="1"/>
  <c r="BC8" i="1"/>
  <c r="AR9" i="1"/>
  <c r="AS9" i="1"/>
  <c r="AT9" i="1"/>
  <c r="AU9" i="1"/>
  <c r="AW9" i="1"/>
  <c r="AX9" i="1"/>
  <c r="AY9" i="1"/>
  <c r="AZ9" i="1"/>
  <c r="BA9" i="1"/>
  <c r="BC9" i="1"/>
  <c r="AR10" i="1"/>
  <c r="AS10" i="1"/>
  <c r="AT10" i="1"/>
  <c r="AU10" i="1"/>
  <c r="AW10" i="1"/>
  <c r="AX10" i="1"/>
  <c r="AY10" i="1"/>
  <c r="AZ10" i="1"/>
  <c r="BA10" i="1"/>
  <c r="BB10" i="1"/>
  <c r="BC10" i="1"/>
  <c r="AS11" i="1"/>
  <c r="AU11" i="1"/>
  <c r="AV11" i="1"/>
  <c r="AW11" i="1"/>
  <c r="AX11" i="1"/>
  <c r="AY11" i="1"/>
  <c r="BB11" i="1"/>
  <c r="BC11" i="1"/>
  <c r="AR12" i="1"/>
  <c r="AS12" i="1"/>
  <c r="AT12" i="1"/>
  <c r="AU12" i="1"/>
  <c r="AW12" i="1"/>
  <c r="AY12" i="1"/>
  <c r="AZ12" i="1"/>
  <c r="BA12" i="1"/>
  <c r="BB12" i="1"/>
  <c r="BC12" i="1"/>
  <c r="AR13" i="1"/>
  <c r="AT13" i="1"/>
  <c r="AU13" i="1"/>
  <c r="AV13" i="1"/>
  <c r="AW13" i="1"/>
  <c r="AX13" i="1"/>
  <c r="AY13" i="1"/>
  <c r="BA13" i="1"/>
  <c r="BC13" i="1"/>
  <c r="AR14" i="1"/>
  <c r="AS14" i="1"/>
  <c r="AT14" i="1"/>
  <c r="AU14" i="1"/>
  <c r="AX14" i="1"/>
  <c r="AY14" i="1"/>
  <c r="AZ14" i="1"/>
  <c r="BA14" i="1"/>
  <c r="BB14" i="1"/>
  <c r="BC14" i="1"/>
  <c r="AS15" i="1"/>
  <c r="AU15" i="1"/>
  <c r="AV15" i="1"/>
  <c r="AW15" i="1"/>
  <c r="AX15" i="1"/>
  <c r="AY15" i="1"/>
  <c r="BB15" i="1"/>
  <c r="BC15" i="1"/>
  <c r="AR16" i="1"/>
  <c r="AS16" i="1"/>
  <c r="AT16" i="1"/>
  <c r="AU16" i="1"/>
  <c r="AW16" i="1"/>
  <c r="AY16" i="1"/>
  <c r="AZ16" i="1"/>
  <c r="BA16" i="1"/>
  <c r="BB16" i="1"/>
  <c r="BC16" i="1"/>
  <c r="AR17" i="1"/>
  <c r="AT17" i="1"/>
  <c r="AU17" i="1"/>
  <c r="AV17" i="1"/>
  <c r="AW17" i="1"/>
  <c r="AX17" i="1"/>
  <c r="AY17" i="1"/>
  <c r="BA17" i="1"/>
  <c r="BC17" i="1"/>
  <c r="AR18" i="1"/>
  <c r="AS18" i="1"/>
  <c r="AT18" i="1"/>
  <c r="AU18" i="1"/>
  <c r="AX18" i="1"/>
  <c r="AY18" i="1"/>
  <c r="AZ18" i="1"/>
  <c r="BA18" i="1"/>
  <c r="BB18" i="1"/>
  <c r="BC18" i="1"/>
  <c r="AR19" i="1"/>
  <c r="AS19" i="1"/>
  <c r="AU19" i="1"/>
  <c r="AV19" i="1"/>
  <c r="AW19" i="1"/>
  <c r="AX19" i="1"/>
  <c r="AY19" i="1"/>
  <c r="BA19" i="1"/>
  <c r="BB19" i="1"/>
  <c r="BC19" i="1"/>
  <c r="AR20" i="1"/>
  <c r="AS20" i="1"/>
  <c r="AT20" i="1"/>
  <c r="AU20" i="1"/>
  <c r="AV20" i="1"/>
  <c r="AW20" i="1"/>
  <c r="AY20" i="1"/>
  <c r="AZ20" i="1"/>
  <c r="BA20" i="1"/>
  <c r="BB20" i="1"/>
  <c r="BC20" i="1"/>
  <c r="AR21" i="1"/>
  <c r="AS21" i="1"/>
  <c r="AT21" i="1"/>
  <c r="AU21" i="1"/>
  <c r="AV21" i="1"/>
  <c r="AW21" i="1"/>
  <c r="AX21" i="1"/>
  <c r="AY21" i="1"/>
  <c r="BA21" i="1"/>
  <c r="BC21" i="1"/>
  <c r="AR22" i="1"/>
  <c r="AS22" i="1"/>
  <c r="AT22" i="1"/>
  <c r="AU22" i="1"/>
  <c r="AV22" i="1"/>
  <c r="AX22" i="1"/>
  <c r="AY22" i="1"/>
  <c r="AZ22" i="1"/>
  <c r="BA22" i="1"/>
  <c r="BB22" i="1"/>
  <c r="BC22" i="1"/>
  <c r="AS23" i="1"/>
  <c r="AU23" i="1"/>
  <c r="AV23" i="1"/>
  <c r="AW23" i="1"/>
  <c r="AX23" i="1"/>
  <c r="AY23" i="1"/>
  <c r="AZ23" i="1"/>
  <c r="BB23" i="1"/>
  <c r="BC23" i="1"/>
  <c r="AR24" i="1"/>
  <c r="AS24" i="1"/>
  <c r="AT24" i="1"/>
  <c r="AU24" i="1"/>
  <c r="AW24" i="1"/>
  <c r="AY24" i="1"/>
  <c r="AZ24" i="1"/>
  <c r="BA24" i="1"/>
  <c r="BB24" i="1"/>
  <c r="BC24" i="1"/>
  <c r="AR25" i="1"/>
  <c r="AT25" i="1"/>
  <c r="AU25" i="1"/>
  <c r="AV25" i="1"/>
  <c r="AW25" i="1"/>
  <c r="AX25" i="1"/>
  <c r="AY25" i="1"/>
  <c r="BA25" i="1"/>
  <c r="BC25" i="1"/>
  <c r="AR26" i="1"/>
  <c r="AS26" i="1"/>
  <c r="AT26" i="1"/>
  <c r="AU26" i="1"/>
  <c r="AV26" i="1"/>
  <c r="AX26" i="1"/>
  <c r="AY26" i="1"/>
  <c r="AZ26" i="1"/>
  <c r="BA26" i="1"/>
  <c r="BB26" i="1"/>
  <c r="BC26" i="1"/>
  <c r="AS27" i="1"/>
  <c r="AU27" i="1"/>
  <c r="AV27" i="1"/>
  <c r="AW27" i="1"/>
  <c r="AX27" i="1"/>
  <c r="AY27" i="1"/>
  <c r="AZ27" i="1"/>
  <c r="BB27" i="1"/>
  <c r="BC27" i="1"/>
  <c r="AR28" i="1"/>
  <c r="AS28" i="1"/>
  <c r="AT28" i="1"/>
  <c r="AU28" i="1"/>
  <c r="AW28" i="1"/>
  <c r="AY28" i="1"/>
  <c r="AZ28" i="1"/>
  <c r="BA28" i="1"/>
  <c r="BB28" i="1"/>
  <c r="BC28" i="1"/>
  <c r="AR29" i="1"/>
  <c r="AT29" i="1"/>
  <c r="AU29" i="1"/>
  <c r="AV29" i="1"/>
  <c r="AW29" i="1"/>
  <c r="AX29" i="1"/>
  <c r="AY29" i="1"/>
  <c r="AZ29" i="1"/>
  <c r="BA29" i="1"/>
  <c r="BC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AR31" i="1"/>
  <c r="AS31" i="1"/>
  <c r="AU31" i="1"/>
  <c r="AV31" i="1"/>
  <c r="AW31" i="1"/>
  <c r="AX31" i="1"/>
  <c r="AY31" i="1"/>
  <c r="AZ31" i="1"/>
  <c r="BA31" i="1"/>
  <c r="BB31" i="1"/>
  <c r="BC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AR34" i="1"/>
  <c r="AS34" i="1"/>
  <c r="AT34" i="1"/>
  <c r="AU34" i="1"/>
  <c r="AV34" i="1"/>
  <c r="AJ34" i="1" s="1"/>
  <c r="AW34" i="1"/>
  <c r="AX34" i="1"/>
  <c r="AY34" i="1"/>
  <c r="AZ34" i="1"/>
  <c r="BA34" i="1"/>
  <c r="BB34" i="1"/>
  <c r="BC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AR36" i="1"/>
  <c r="AS36" i="1"/>
  <c r="AT36" i="1"/>
  <c r="AU36" i="1"/>
  <c r="AV36" i="1"/>
  <c r="AW36" i="1"/>
  <c r="AX36" i="1"/>
  <c r="AY36" i="1"/>
  <c r="AZ36" i="1"/>
  <c r="BA36" i="1"/>
  <c r="AL36" i="1" s="1"/>
  <c r="BB36" i="1"/>
  <c r="BC36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C4" i="1"/>
  <c r="AY4" i="1"/>
  <c r="AU4" i="1"/>
  <c r="AN64" i="1"/>
  <c r="AO63" i="1"/>
  <c r="AP60" i="1"/>
  <c r="AQ58" i="1"/>
  <c r="AQ57" i="1"/>
  <c r="AQ25" i="1"/>
  <c r="AP34" i="1"/>
  <c r="AQ35" i="1"/>
  <c r="X49" i="1"/>
  <c r="AP49" i="1" s="1"/>
  <c r="X33" i="1"/>
  <c r="AP33" i="1" s="1"/>
  <c r="X32" i="1"/>
  <c r="AP32" i="1" s="1"/>
  <c r="X30" i="1"/>
  <c r="AP30" i="1" s="1"/>
  <c r="Q28" i="1"/>
  <c r="AO28" i="1" s="1"/>
  <c r="Q26" i="1"/>
  <c r="AO26" i="1" s="1"/>
  <c r="Q25" i="1"/>
  <c r="AO25" i="1" s="1"/>
  <c r="Q20" i="1"/>
  <c r="AO20" i="1" s="1"/>
  <c r="Q16" i="1"/>
  <c r="AO16" i="1" s="1"/>
  <c r="Q14" i="1"/>
  <c r="AO14" i="1" s="1"/>
  <c r="Q13" i="1"/>
  <c r="AO13" i="1" s="1"/>
  <c r="Q12" i="1"/>
  <c r="AO12" i="1" s="1"/>
  <c r="Q8" i="1"/>
  <c r="AO8" i="1" s="1"/>
  <c r="X45" i="1"/>
  <c r="AP45" i="1" s="1"/>
  <c r="X55" i="1"/>
  <c r="AP55" i="1" s="1"/>
  <c r="X56" i="1"/>
  <c r="AP56" i="1" s="1"/>
  <c r="X57" i="1"/>
  <c r="AP57" i="1" s="1"/>
  <c r="X58" i="1"/>
  <c r="AP58" i="1" s="1"/>
  <c r="X59" i="1"/>
  <c r="AP59" i="1" s="1"/>
  <c r="X60" i="1"/>
  <c r="X61" i="1"/>
  <c r="AP61" i="1" s="1"/>
  <c r="X62" i="1"/>
  <c r="AP62" i="1" s="1"/>
  <c r="X63" i="1"/>
  <c r="AP63" i="1" s="1"/>
  <c r="Q47" i="1"/>
  <c r="AO47" i="1" s="1"/>
  <c r="Q51" i="1"/>
  <c r="AO51" i="1" s="1"/>
  <c r="Q52" i="1"/>
  <c r="AO52" i="1" s="1"/>
  <c r="Q54" i="1"/>
  <c r="AO54" i="1" s="1"/>
  <c r="Q55" i="1"/>
  <c r="AO55" i="1" s="1"/>
  <c r="Q57" i="1"/>
  <c r="AO57" i="1" s="1"/>
  <c r="Q58" i="1"/>
  <c r="AO58" i="1" s="1"/>
  <c r="Q59" i="1"/>
  <c r="AO59" i="1" s="1"/>
  <c r="Q60" i="1"/>
  <c r="AO60" i="1" s="1"/>
  <c r="Q61" i="1"/>
  <c r="AO61" i="1" s="1"/>
  <c r="Q62" i="1"/>
  <c r="AO62" i="1" s="1"/>
  <c r="Q63" i="1"/>
  <c r="Q64" i="1"/>
  <c r="AO64" i="1" s="1"/>
  <c r="J56" i="1"/>
  <c r="AN56" i="1" s="1"/>
  <c r="J57" i="1"/>
  <c r="AN57" i="1" s="1"/>
  <c r="BD57" i="1" s="1"/>
  <c r="J58" i="1"/>
  <c r="AN58" i="1" s="1"/>
  <c r="J59" i="1"/>
  <c r="AN59" i="1" s="1"/>
  <c r="J60" i="1"/>
  <c r="AN60" i="1" s="1"/>
  <c r="J61" i="1"/>
  <c r="AN61" i="1" s="1"/>
  <c r="J62" i="1"/>
  <c r="AN62" i="1" s="1"/>
  <c r="J63" i="1"/>
  <c r="AN63" i="1" s="1"/>
  <c r="J64" i="1"/>
  <c r="J44" i="1"/>
  <c r="AN44" i="1" s="1"/>
  <c r="J34" i="1"/>
  <c r="AN34" i="1" s="1"/>
  <c r="J32" i="1"/>
  <c r="AN32" i="1" s="1"/>
  <c r="J26" i="1"/>
  <c r="AN26" i="1" s="1"/>
  <c r="J24" i="1"/>
  <c r="AN24" i="1" s="1"/>
  <c r="J22" i="1"/>
  <c r="AN22" i="1" s="1"/>
  <c r="J18" i="1"/>
  <c r="AN18" i="1" s="1"/>
  <c r="J12" i="1"/>
  <c r="AN12" i="1" s="1"/>
  <c r="AE37" i="1"/>
  <c r="AQ37" i="1" s="1"/>
  <c r="AE36" i="1"/>
  <c r="AQ36" i="1" s="1"/>
  <c r="AE35" i="1"/>
  <c r="AE34" i="1"/>
  <c r="AQ34" i="1" s="1"/>
  <c r="AE33" i="1"/>
  <c r="AQ33" i="1" s="1"/>
  <c r="AE32" i="1"/>
  <c r="AQ32" i="1" s="1"/>
  <c r="AE31" i="1"/>
  <c r="AQ31" i="1" s="1"/>
  <c r="AE30" i="1"/>
  <c r="AQ30" i="1" s="1"/>
  <c r="AE29" i="1"/>
  <c r="AQ29" i="1" s="1"/>
  <c r="AE28" i="1"/>
  <c r="AQ28" i="1" s="1"/>
  <c r="AE27" i="1"/>
  <c r="AQ27" i="1" s="1"/>
  <c r="AE26" i="1"/>
  <c r="AQ26" i="1" s="1"/>
  <c r="AE25" i="1"/>
  <c r="AE24" i="1"/>
  <c r="AQ24" i="1" s="1"/>
  <c r="AE23" i="1"/>
  <c r="AQ23" i="1" s="1"/>
  <c r="AE22" i="1"/>
  <c r="AQ22" i="1" s="1"/>
  <c r="AE21" i="1"/>
  <c r="AQ21" i="1" s="1"/>
  <c r="AE20" i="1"/>
  <c r="AQ20" i="1" s="1"/>
  <c r="AE19" i="1"/>
  <c r="AQ19" i="1" s="1"/>
  <c r="AE18" i="1"/>
  <c r="AQ18" i="1" s="1"/>
  <c r="AE17" i="1"/>
  <c r="AQ17" i="1" s="1"/>
  <c r="AE16" i="1"/>
  <c r="AQ16" i="1" s="1"/>
  <c r="AE15" i="1"/>
  <c r="AQ15" i="1" s="1"/>
  <c r="AE14" i="1"/>
  <c r="AQ14" i="1" s="1"/>
  <c r="AE13" i="1"/>
  <c r="AQ13" i="1" s="1"/>
  <c r="AE12" i="1"/>
  <c r="AQ12" i="1" s="1"/>
  <c r="AE11" i="1"/>
  <c r="AQ11" i="1" s="1"/>
  <c r="X37" i="1"/>
  <c r="AP37" i="1" s="1"/>
  <c r="X36" i="1"/>
  <c r="AP36" i="1" s="1"/>
  <c r="X35" i="1"/>
  <c r="AP35" i="1" s="1"/>
  <c r="X34" i="1"/>
  <c r="X26" i="1"/>
  <c r="AP26" i="1" s="1"/>
  <c r="X22" i="1"/>
  <c r="AP22" i="1" s="1"/>
  <c r="X20" i="1"/>
  <c r="AP20" i="1" s="1"/>
  <c r="X18" i="1"/>
  <c r="AP18" i="1" s="1"/>
  <c r="X14" i="1"/>
  <c r="AP14" i="1" s="1"/>
  <c r="Q37" i="1"/>
  <c r="AO37" i="1" s="1"/>
  <c r="Q36" i="1"/>
  <c r="AO36" i="1" s="1"/>
  <c r="Q35" i="1"/>
  <c r="AO35" i="1" s="1"/>
  <c r="Q34" i="1"/>
  <c r="AO34" i="1" s="1"/>
  <c r="Q33" i="1"/>
  <c r="AO33" i="1" s="1"/>
  <c r="Q32" i="1"/>
  <c r="AO32" i="1" s="1"/>
  <c r="Q24" i="1"/>
  <c r="AO24" i="1" s="1"/>
  <c r="Q23" i="1"/>
  <c r="AO23" i="1" s="1"/>
  <c r="Q19" i="1"/>
  <c r="AO19" i="1" s="1"/>
  <c r="J37" i="1"/>
  <c r="AN37" i="1" s="1"/>
  <c r="BD37" i="1" s="1"/>
  <c r="J30" i="1"/>
  <c r="AN30" i="1" s="1"/>
  <c r="AE65" i="1"/>
  <c r="AQ65" i="1" s="1"/>
  <c r="X65" i="1"/>
  <c r="AP65" i="1" s="1"/>
  <c r="Q65" i="1"/>
  <c r="AO65" i="1" s="1"/>
  <c r="J65" i="1"/>
  <c r="AN65" i="1" s="1"/>
  <c r="AE64" i="1"/>
  <c r="AQ64" i="1" s="1"/>
  <c r="X64" i="1"/>
  <c r="AP64" i="1" s="1"/>
  <c r="AE63" i="1"/>
  <c r="AQ63" i="1" s="1"/>
  <c r="AE62" i="1"/>
  <c r="AQ62" i="1" s="1"/>
  <c r="AE61" i="1"/>
  <c r="AQ61" i="1" s="1"/>
  <c r="AE60" i="1"/>
  <c r="AQ60" i="1" s="1"/>
  <c r="AE59" i="1"/>
  <c r="AQ59" i="1" s="1"/>
  <c r="AE58" i="1"/>
  <c r="AE57" i="1"/>
  <c r="AE56" i="1"/>
  <c r="AQ56" i="1" s="1"/>
  <c r="AE55" i="1"/>
  <c r="AQ55" i="1" s="1"/>
  <c r="AE54" i="1"/>
  <c r="AQ54" i="1" s="1"/>
  <c r="AE53" i="1"/>
  <c r="AQ53" i="1" s="1"/>
  <c r="AE52" i="1"/>
  <c r="AQ52" i="1" s="1"/>
  <c r="AE51" i="1"/>
  <c r="AQ51" i="1" s="1"/>
  <c r="AE50" i="1"/>
  <c r="AQ50" i="1" s="1"/>
  <c r="AE49" i="1"/>
  <c r="AQ49" i="1" s="1"/>
  <c r="AE48" i="1"/>
  <c r="AQ48" i="1" s="1"/>
  <c r="J48" i="1"/>
  <c r="AN48" i="1" s="1"/>
  <c r="AE47" i="1"/>
  <c r="AQ47" i="1" s="1"/>
  <c r="AE46" i="1"/>
  <c r="AQ46" i="1" s="1"/>
  <c r="AE45" i="1"/>
  <c r="AQ45" i="1" s="1"/>
  <c r="AE44" i="1"/>
  <c r="AQ44" i="1" s="1"/>
  <c r="AE43" i="1"/>
  <c r="AQ43" i="1" s="1"/>
  <c r="AE10" i="1"/>
  <c r="AQ10" i="1" s="1"/>
  <c r="X10" i="1"/>
  <c r="AP10" i="1" s="1"/>
  <c r="AE9" i="1"/>
  <c r="AQ9" i="1" s="1"/>
  <c r="AE8" i="1"/>
  <c r="AQ8" i="1" s="1"/>
  <c r="AE7" i="1"/>
  <c r="AQ7" i="1" s="1"/>
  <c r="AE6" i="1"/>
  <c r="AQ6" i="1" s="1"/>
  <c r="X6" i="1"/>
  <c r="AP6" i="1" s="1"/>
  <c r="AE5" i="1"/>
  <c r="AQ5" i="1" s="1"/>
  <c r="AE4" i="1"/>
  <c r="AQ4" i="1" s="1"/>
  <c r="Q45" i="1" l="1"/>
  <c r="AO45" i="1" s="1"/>
  <c r="Q46" i="1"/>
  <c r="AO46" i="1" s="1"/>
  <c r="AW50" i="1"/>
  <c r="AV14" i="1"/>
  <c r="BD14" i="1" s="1"/>
  <c r="AV10" i="1"/>
  <c r="BD10" i="1" s="1"/>
  <c r="J19" i="1"/>
  <c r="AN19" i="1" s="1"/>
  <c r="AZ11" i="1"/>
  <c r="J5" i="1"/>
  <c r="AN5" i="1" s="1"/>
  <c r="AJ23" i="1"/>
  <c r="BD26" i="1"/>
  <c r="BD30" i="1"/>
  <c r="BD63" i="1"/>
  <c r="BD65" i="1"/>
  <c r="BD62" i="1"/>
  <c r="BD61" i="1"/>
  <c r="BD60" i="1"/>
  <c r="BD59" i="1"/>
  <c r="BD34" i="1"/>
  <c r="BD58" i="1"/>
  <c r="BD64" i="1"/>
  <c r="BD32" i="1"/>
  <c r="AJ45" i="1"/>
  <c r="AJ37" i="1"/>
  <c r="AH36" i="1"/>
  <c r="AJ35" i="1"/>
  <c r="AL34" i="1"/>
  <c r="AH34" i="1"/>
  <c r="AL32" i="1"/>
  <c r="AH18" i="1"/>
  <c r="AJ57" i="1"/>
  <c r="AJ61" i="1"/>
  <c r="AL64" i="1"/>
  <c r="AL56" i="1"/>
  <c r="AJ31" i="1"/>
  <c r="AJ52" i="1"/>
  <c r="AJ33" i="1"/>
  <c r="AH32" i="1"/>
  <c r="AL58" i="1"/>
  <c r="AJ59" i="1"/>
  <c r="AH60" i="1"/>
  <c r="AL62" i="1"/>
  <c r="AJ63" i="1"/>
  <c r="AH64" i="1"/>
  <c r="AF63" i="1"/>
  <c r="AF65" i="1"/>
  <c r="AF58" i="1"/>
  <c r="AF60" i="1"/>
  <c r="AF59" i="1"/>
  <c r="AH57" i="1"/>
  <c r="AL57" i="1"/>
  <c r="AJ58" i="1"/>
  <c r="AH59" i="1"/>
  <c r="AL59" i="1"/>
  <c r="AJ60" i="1"/>
  <c r="AH61" i="1"/>
  <c r="AL61" i="1"/>
  <c r="AJ62" i="1"/>
  <c r="AL63" i="1"/>
  <c r="AJ64" i="1"/>
  <c r="AH65" i="1"/>
  <c r="AL65" i="1"/>
  <c r="AF64" i="1"/>
  <c r="AF62" i="1"/>
  <c r="AF57" i="1"/>
  <c r="AF61" i="1"/>
  <c r="AJ48" i="1"/>
  <c r="AL44" i="1"/>
  <c r="AJ55" i="1"/>
  <c r="AH24" i="1"/>
  <c r="AL18" i="1"/>
  <c r="AL37" i="1"/>
  <c r="AH37" i="1"/>
  <c r="AJ36" i="1"/>
  <c r="AH9" i="1"/>
  <c r="AL35" i="1"/>
  <c r="AH35" i="1"/>
  <c r="AL33" i="1"/>
  <c r="AH33" i="1"/>
  <c r="AJ32" i="1"/>
  <c r="AJ21" i="1"/>
  <c r="AL20" i="1"/>
  <c r="AL28" i="1"/>
  <c r="AJ29" i="1"/>
  <c r="AF32" i="1"/>
  <c r="AF14" i="1"/>
  <c r="AF37" i="1"/>
  <c r="AF34" i="1"/>
  <c r="AH17" i="1"/>
  <c r="AH25" i="1"/>
  <c r="AL24" i="1"/>
  <c r="J13" i="1"/>
  <c r="AN13" i="1" s="1"/>
  <c r="J15" i="1"/>
  <c r="AN15" i="1" s="1"/>
  <c r="AH26" i="1"/>
  <c r="AR11" i="1"/>
  <c r="AH11" i="1" s="1"/>
  <c r="AH51" i="1"/>
  <c r="AW53" i="1"/>
  <c r="J27" i="1"/>
  <c r="AN27" i="1" s="1"/>
  <c r="J55" i="1"/>
  <c r="AN55" i="1" s="1"/>
  <c r="BD55" i="1" s="1"/>
  <c r="Q5" i="1"/>
  <c r="AO5" i="1" s="1"/>
  <c r="AL26" i="1"/>
  <c r="AL23" i="1"/>
  <c r="AW22" i="1"/>
  <c r="BD22" i="1" s="1"/>
  <c r="BA11" i="1"/>
  <c r="AH43" i="1"/>
  <c r="AW49" i="1"/>
  <c r="AJ49" i="1" s="1"/>
  <c r="Q7" i="1"/>
  <c r="AO7" i="1" s="1"/>
  <c r="Q27" i="1"/>
  <c r="AO27" i="1" s="1"/>
  <c r="X25" i="1"/>
  <c r="AP25" i="1" s="1"/>
  <c r="J16" i="1"/>
  <c r="AN16" i="1" s="1"/>
  <c r="AF16" i="1" s="1"/>
  <c r="J28" i="1"/>
  <c r="AN28" i="1" s="1"/>
  <c r="J52" i="1"/>
  <c r="AN52" i="1" s="1"/>
  <c r="Q6" i="1"/>
  <c r="AO6" i="1" s="1"/>
  <c r="AF6" i="1" s="1"/>
  <c r="Q17" i="1"/>
  <c r="AO17" i="1" s="1"/>
  <c r="X5" i="1"/>
  <c r="AP5" i="1" s="1"/>
  <c r="AH28" i="1"/>
  <c r="AJ27" i="1"/>
  <c r="AJ17" i="1"/>
  <c r="AL16" i="1"/>
  <c r="AZ6" i="1"/>
  <c r="AL6" i="1" s="1"/>
  <c r="J47" i="1"/>
  <c r="AN47" i="1" s="1"/>
  <c r="J50" i="1"/>
  <c r="AN50" i="1" s="1"/>
  <c r="J54" i="1"/>
  <c r="AN54" i="1" s="1"/>
  <c r="X46" i="1"/>
  <c r="AP46" i="1" s="1"/>
  <c r="X47" i="1"/>
  <c r="AP47" i="1" s="1"/>
  <c r="X50" i="1"/>
  <c r="AP50" i="1" s="1"/>
  <c r="X51" i="1"/>
  <c r="AP51" i="1" s="1"/>
  <c r="X53" i="1"/>
  <c r="AP53" i="1" s="1"/>
  <c r="AL31" i="1"/>
  <c r="AJ56" i="1"/>
  <c r="Q44" i="1"/>
  <c r="AO44" i="1" s="1"/>
  <c r="Q48" i="1"/>
  <c r="AO48" i="1" s="1"/>
  <c r="Q18" i="1"/>
  <c r="AO18" i="1" s="1"/>
  <c r="BD18" i="1" s="1"/>
  <c r="AH56" i="1"/>
  <c r="J25" i="1"/>
  <c r="AN25" i="1" s="1"/>
  <c r="Q29" i="1"/>
  <c r="AO29" i="1" s="1"/>
  <c r="J17" i="1"/>
  <c r="AN17" i="1" s="1"/>
  <c r="Q56" i="1"/>
  <c r="AO56" i="1" s="1"/>
  <c r="AF56" i="1" s="1"/>
  <c r="X8" i="1"/>
  <c r="AP8" i="1" s="1"/>
  <c r="AF8" i="1" s="1"/>
  <c r="X12" i="1"/>
  <c r="AP12" i="1" s="1"/>
  <c r="BD12" i="1" s="1"/>
  <c r="X28" i="1"/>
  <c r="AP28" i="1" s="1"/>
  <c r="AF28" i="1" s="1"/>
  <c r="AL30" i="1"/>
  <c r="AH30" i="1"/>
  <c r="AH20" i="1"/>
  <c r="AJ19" i="1"/>
  <c r="BA15" i="1"/>
  <c r="AL15" i="1" s="1"/>
  <c r="AL45" i="1"/>
  <c r="AL49" i="1"/>
  <c r="AL53" i="1"/>
  <c r="X44" i="1"/>
  <c r="AP44" i="1" s="1"/>
  <c r="X48" i="1"/>
  <c r="AP48" i="1" s="1"/>
  <c r="AF48" i="1" s="1"/>
  <c r="AJ25" i="1"/>
  <c r="AZ5" i="1"/>
  <c r="AL5" i="1" s="1"/>
  <c r="J7" i="1"/>
  <c r="AN7" i="1" s="1"/>
  <c r="X17" i="1"/>
  <c r="AP17" i="1" s="1"/>
  <c r="AL22" i="1"/>
  <c r="AH22" i="1"/>
  <c r="AH46" i="1"/>
  <c r="BB51" i="1"/>
  <c r="AL54" i="1"/>
  <c r="AT53" i="1"/>
  <c r="AH53" i="1" s="1"/>
  <c r="X52" i="1"/>
  <c r="AP52" i="1" s="1"/>
  <c r="AT44" i="1"/>
  <c r="AH44" i="1" s="1"/>
  <c r="AH52" i="1"/>
  <c r="AL52" i="1"/>
  <c r="AH47" i="1"/>
  <c r="BB47" i="1"/>
  <c r="AL50" i="1"/>
  <c r="AJ51" i="1"/>
  <c r="AX46" i="1"/>
  <c r="AJ46" i="1" s="1"/>
  <c r="AH50" i="1"/>
  <c r="AX50" i="1"/>
  <c r="AJ44" i="1"/>
  <c r="AH48" i="1"/>
  <c r="AL48" i="1"/>
  <c r="AH55" i="1"/>
  <c r="X9" i="1"/>
  <c r="AP9" i="1" s="1"/>
  <c r="AF9" i="1" s="1"/>
  <c r="X11" i="1"/>
  <c r="AP11" i="1" s="1"/>
  <c r="X19" i="1"/>
  <c r="AP19" i="1" s="1"/>
  <c r="X27" i="1"/>
  <c r="AP27" i="1" s="1"/>
  <c r="X31" i="1"/>
  <c r="AP31" i="1" s="1"/>
  <c r="BD31" i="1" s="1"/>
  <c r="X13" i="1"/>
  <c r="AP13" i="1" s="1"/>
  <c r="X21" i="1"/>
  <c r="AP21" i="1" s="1"/>
  <c r="X29" i="1"/>
  <c r="AP29" i="1" s="1"/>
  <c r="AF29" i="1" s="1"/>
  <c r="AF26" i="1"/>
  <c r="AX24" i="1"/>
  <c r="AJ24" i="1" s="1"/>
  <c r="AT23" i="1"/>
  <c r="AH23" i="1" s="1"/>
  <c r="AX16" i="1"/>
  <c r="AJ16" i="1" s="1"/>
  <c r="AT15" i="1"/>
  <c r="AH15" i="1" s="1"/>
  <c r="AT7" i="1"/>
  <c r="AH7" i="1" s="1"/>
  <c r="AJ8" i="1"/>
  <c r="AL7" i="1"/>
  <c r="AF55" i="1"/>
  <c r="AL46" i="1"/>
  <c r="AJ47" i="1"/>
  <c r="AL43" i="1"/>
  <c r="AH45" i="1"/>
  <c r="AH49" i="1"/>
  <c r="AL51" i="1"/>
  <c r="AL55" i="1"/>
  <c r="AJ43" i="1"/>
  <c r="AJ53" i="1"/>
  <c r="AH54" i="1"/>
  <c r="AH31" i="1"/>
  <c r="AJ30" i="1"/>
  <c r="AL29" i="1"/>
  <c r="AH29" i="1"/>
  <c r="AJ28" i="1"/>
  <c r="AL27" i="1"/>
  <c r="AH27" i="1"/>
  <c r="AJ26" i="1"/>
  <c r="AL25" i="1"/>
  <c r="AL21" i="1"/>
  <c r="AH21" i="1"/>
  <c r="AJ20" i="1"/>
  <c r="AL19" i="1"/>
  <c r="AH19" i="1"/>
  <c r="AJ18" i="1"/>
  <c r="AL17" i="1"/>
  <c r="AJ14" i="1"/>
  <c r="AL13" i="1"/>
  <c r="AH13" i="1"/>
  <c r="AJ12" i="1"/>
  <c r="AL11" i="1"/>
  <c r="AL9" i="1"/>
  <c r="AJ6" i="1"/>
  <c r="AF30" i="1"/>
  <c r="AF11" i="1"/>
  <c r="AF24" i="1"/>
  <c r="AH16" i="1"/>
  <c r="AJ15" i="1"/>
  <c r="AL14" i="1"/>
  <c r="AH14" i="1"/>
  <c r="AJ13" i="1"/>
  <c r="AL12" i="1"/>
  <c r="AH12" i="1"/>
  <c r="AJ11" i="1"/>
  <c r="AL10" i="1"/>
  <c r="AH10" i="1"/>
  <c r="AJ9" i="1"/>
  <c r="AL8" i="1"/>
  <c r="AH8" i="1"/>
  <c r="AJ7" i="1"/>
  <c r="AJ5" i="1"/>
  <c r="AF25" i="1"/>
  <c r="AF15" i="1"/>
  <c r="AF22" i="1"/>
  <c r="AF10" i="1"/>
  <c r="AL4" i="1"/>
  <c r="AJ4" i="1"/>
  <c r="J49" i="1"/>
  <c r="AN49" i="1" s="1"/>
  <c r="AF49" i="1" s="1"/>
  <c r="J53" i="1"/>
  <c r="AN53" i="1" s="1"/>
  <c r="AF53" i="1" s="1"/>
  <c r="J45" i="1"/>
  <c r="AN45" i="1" s="1"/>
  <c r="AF45" i="1" s="1"/>
  <c r="J46" i="1"/>
  <c r="AN46" i="1" s="1"/>
  <c r="J51" i="1"/>
  <c r="AN51" i="1" s="1"/>
  <c r="AF51" i="1" s="1"/>
  <c r="AZ47" i="1"/>
  <c r="AL47" i="1" s="1"/>
  <c r="AV50" i="1"/>
  <c r="AV54" i="1"/>
  <c r="AJ54" i="1" s="1"/>
  <c r="AH5" i="1"/>
  <c r="AH4" i="1"/>
  <c r="AH6" i="1"/>
  <c r="X43" i="1"/>
  <c r="AP43" i="1" s="1"/>
  <c r="X4" i="1"/>
  <c r="AP4" i="1" s="1"/>
  <c r="Q43" i="1"/>
  <c r="AO43" i="1" s="1"/>
  <c r="Q4" i="1"/>
  <c r="AO4" i="1" s="1"/>
  <c r="J43" i="1"/>
  <c r="AN43" i="1" s="1"/>
  <c r="J21" i="1"/>
  <c r="AN21" i="1" s="1"/>
  <c r="J20" i="1"/>
  <c r="AN20" i="1" s="1"/>
  <c r="AF20" i="1" s="1"/>
  <c r="J33" i="1"/>
  <c r="AN33" i="1" s="1"/>
  <c r="AF33" i="1" s="1"/>
  <c r="J35" i="1"/>
  <c r="AN35" i="1" s="1"/>
  <c r="J23" i="1"/>
  <c r="AN23" i="1" s="1"/>
  <c r="AF23" i="1" s="1"/>
  <c r="J36" i="1"/>
  <c r="AN36" i="1" s="1"/>
  <c r="J4" i="1"/>
  <c r="AN4" i="1" s="1"/>
  <c r="AF44" i="1" l="1"/>
  <c r="BD9" i="1"/>
  <c r="BD21" i="1"/>
  <c r="AF18" i="1"/>
  <c r="BD11" i="1"/>
  <c r="BD17" i="1"/>
  <c r="AJ22" i="1"/>
  <c r="BD4" i="1"/>
  <c r="AJ10" i="1"/>
  <c r="AF52" i="1"/>
  <c r="BD19" i="1"/>
  <c r="AF5" i="1"/>
  <c r="BD8" i="1"/>
  <c r="BD48" i="1"/>
  <c r="BD52" i="1"/>
  <c r="AF13" i="1"/>
  <c r="AF31" i="1"/>
  <c r="BD29" i="1"/>
  <c r="BD25" i="1"/>
  <c r="BD28" i="1"/>
  <c r="BD16" i="1"/>
  <c r="BD15" i="1"/>
  <c r="BD7" i="1"/>
  <c r="BD27" i="1"/>
  <c r="BD43" i="1"/>
  <c r="BD50" i="1"/>
  <c r="BD54" i="1"/>
  <c r="BD47" i="1"/>
  <c r="BD6" i="1"/>
  <c r="AF35" i="1"/>
  <c r="BD35" i="1"/>
  <c r="BD24" i="1"/>
  <c r="AF54" i="1"/>
  <c r="AF7" i="1"/>
  <c r="AF50" i="1"/>
  <c r="BD44" i="1"/>
  <c r="BD45" i="1"/>
  <c r="AF12" i="1"/>
  <c r="AF19" i="1"/>
  <c r="BD20" i="1"/>
  <c r="BD5" i="1"/>
  <c r="BD49" i="1"/>
  <c r="AF46" i="1"/>
  <c r="BD23" i="1"/>
  <c r="BD46" i="1"/>
  <c r="BD53" i="1"/>
  <c r="BD51" i="1"/>
  <c r="BD56" i="1"/>
  <c r="AF36" i="1"/>
  <c r="BD36" i="1"/>
  <c r="BD33" i="1"/>
  <c r="BD13" i="1"/>
  <c r="AI65" i="1"/>
  <c r="AI57" i="1"/>
  <c r="AI49" i="1"/>
  <c r="AI36" i="1"/>
  <c r="AI28" i="1"/>
  <c r="AI20" i="1"/>
  <c r="AI12" i="1"/>
  <c r="AI4" i="1"/>
  <c r="AI64" i="1"/>
  <c r="AI56" i="1"/>
  <c r="AI48" i="1"/>
  <c r="AI35" i="1"/>
  <c r="AI27" i="1"/>
  <c r="AI19" i="1"/>
  <c r="AI11" i="1"/>
  <c r="AI63" i="1"/>
  <c r="AI55" i="1"/>
  <c r="AI47" i="1"/>
  <c r="AI34" i="1"/>
  <c r="AI26" i="1"/>
  <c r="AI18" i="1"/>
  <c r="AI10" i="1"/>
  <c r="AI62" i="1"/>
  <c r="AI54" i="1"/>
  <c r="AI46" i="1"/>
  <c r="AI33" i="1"/>
  <c r="AI25" i="1"/>
  <c r="AI17" i="1"/>
  <c r="AI9" i="1"/>
  <c r="AI61" i="1"/>
  <c r="AI53" i="1"/>
  <c r="AI45" i="1"/>
  <c r="AI32" i="1"/>
  <c r="AI24" i="1"/>
  <c r="AI16" i="1"/>
  <c r="AI8" i="1"/>
  <c r="AI60" i="1"/>
  <c r="AI52" i="1"/>
  <c r="AI44" i="1"/>
  <c r="AI31" i="1"/>
  <c r="AI23" i="1"/>
  <c r="AI15" i="1"/>
  <c r="AI7" i="1"/>
  <c r="AI59" i="1"/>
  <c r="AI51" i="1"/>
  <c r="AI43" i="1"/>
  <c r="AI30" i="1"/>
  <c r="AI22" i="1"/>
  <c r="AI14" i="1"/>
  <c r="AI6" i="1"/>
  <c r="AI58" i="1"/>
  <c r="AI50" i="1"/>
  <c r="AI37" i="1"/>
  <c r="AI29" i="1"/>
  <c r="AI21" i="1"/>
  <c r="AI13" i="1"/>
  <c r="AI5" i="1"/>
  <c r="AM65" i="1"/>
  <c r="AM57" i="1"/>
  <c r="AM49" i="1"/>
  <c r="AM36" i="1"/>
  <c r="AM28" i="1"/>
  <c r="AM20" i="1"/>
  <c r="AM12" i="1"/>
  <c r="AM4" i="1"/>
  <c r="AM64" i="1"/>
  <c r="AM56" i="1"/>
  <c r="AM48" i="1"/>
  <c r="AM35" i="1"/>
  <c r="AM27" i="1"/>
  <c r="AM19" i="1"/>
  <c r="AM11" i="1"/>
  <c r="AM63" i="1"/>
  <c r="AM55" i="1"/>
  <c r="AM47" i="1"/>
  <c r="AM34" i="1"/>
  <c r="AM26" i="1"/>
  <c r="AM18" i="1"/>
  <c r="AM10" i="1"/>
  <c r="AM62" i="1"/>
  <c r="AM54" i="1"/>
  <c r="AM46" i="1"/>
  <c r="AM33" i="1"/>
  <c r="AM25" i="1"/>
  <c r="AM17" i="1"/>
  <c r="AM9" i="1"/>
  <c r="AM61" i="1"/>
  <c r="AM53" i="1"/>
  <c r="AM45" i="1"/>
  <c r="AM32" i="1"/>
  <c r="AM24" i="1"/>
  <c r="AM16" i="1"/>
  <c r="AM8" i="1"/>
  <c r="AM60" i="1"/>
  <c r="AM52" i="1"/>
  <c r="AM44" i="1"/>
  <c r="AM31" i="1"/>
  <c r="AM23" i="1"/>
  <c r="AM15" i="1"/>
  <c r="AM7" i="1"/>
  <c r="AM59" i="1"/>
  <c r="AM51" i="1"/>
  <c r="AM43" i="1"/>
  <c r="AM30" i="1"/>
  <c r="AM22" i="1"/>
  <c r="AM14" i="1"/>
  <c r="AM6" i="1"/>
  <c r="AM58" i="1"/>
  <c r="AM50" i="1"/>
  <c r="AM37" i="1"/>
  <c r="AM29" i="1"/>
  <c r="AM21" i="1"/>
  <c r="AM13" i="1"/>
  <c r="AM5" i="1"/>
  <c r="AJ50" i="1"/>
  <c r="AK50" i="1" s="1"/>
  <c r="AF47" i="1"/>
  <c r="AF27" i="1"/>
  <c r="AF17" i="1"/>
  <c r="AF21" i="1"/>
  <c r="AF43" i="1"/>
  <c r="AF4" i="1"/>
  <c r="BE50" i="1" l="1"/>
  <c r="BE23" i="1"/>
  <c r="BE44" i="1"/>
  <c r="BE36" i="1"/>
  <c r="BE17" i="1"/>
  <c r="BE24" i="1"/>
  <c r="BE60" i="1"/>
  <c r="BE34" i="1"/>
  <c r="BE16" i="1"/>
  <c r="BE32" i="1"/>
  <c r="BE15" i="1"/>
  <c r="BE9" i="1"/>
  <c r="BE13" i="1"/>
  <c r="BE54" i="1"/>
  <c r="BE64" i="1"/>
  <c r="BE46" i="1"/>
  <c r="BE58" i="1"/>
  <c r="BE65" i="1"/>
  <c r="AK6" i="1"/>
  <c r="BE47" i="1"/>
  <c r="BE59" i="1"/>
  <c r="BE56" i="1"/>
  <c r="BE5" i="1"/>
  <c r="BE43" i="1"/>
  <c r="BE61" i="1"/>
  <c r="BE4" i="1"/>
  <c r="BE6" i="1"/>
  <c r="BE31" i="1"/>
  <c r="BE49" i="1"/>
  <c r="BE27" i="1"/>
  <c r="AK47" i="1"/>
  <c r="BE14" i="1"/>
  <c r="BE30" i="1"/>
  <c r="BE22" i="1"/>
  <c r="BE19" i="1"/>
  <c r="BE51" i="1"/>
  <c r="BE20" i="1"/>
  <c r="BE48" i="1"/>
  <c r="BE37" i="1"/>
  <c r="BE62" i="1"/>
  <c r="BE55" i="1"/>
  <c r="BE25" i="1"/>
  <c r="BE28" i="1"/>
  <c r="BE53" i="1"/>
  <c r="BE52" i="1"/>
  <c r="BE26" i="1"/>
  <c r="BE63" i="1"/>
  <c r="BE10" i="1"/>
  <c r="BE57" i="1"/>
  <c r="BE29" i="1"/>
  <c r="BE35" i="1"/>
  <c r="BE18" i="1"/>
  <c r="BE7" i="1"/>
  <c r="BE45" i="1"/>
  <c r="BE33" i="1"/>
  <c r="BE11" i="1"/>
  <c r="BE12" i="1"/>
  <c r="BE8" i="1"/>
  <c r="BE21" i="1"/>
  <c r="AK55" i="1"/>
  <c r="AK15" i="1"/>
  <c r="AK23" i="1"/>
  <c r="AK64" i="1"/>
  <c r="AK57" i="1"/>
  <c r="AK14" i="1"/>
  <c r="AK56" i="1"/>
  <c r="AK32" i="1"/>
  <c r="AK65" i="1"/>
  <c r="AK24" i="1"/>
  <c r="AK33" i="1"/>
  <c r="AK58" i="1"/>
  <c r="AK46" i="1"/>
  <c r="AG65" i="1"/>
  <c r="AG36" i="1"/>
  <c r="AG64" i="1"/>
  <c r="AK22" i="1"/>
  <c r="AK31" i="1"/>
  <c r="AK45" i="1"/>
  <c r="AK54" i="1"/>
  <c r="AK63" i="1"/>
  <c r="AK4" i="1"/>
  <c r="AK5" i="1"/>
  <c r="AK30" i="1"/>
  <c r="AK11" i="1"/>
  <c r="AK43" i="1"/>
  <c r="AK52" i="1"/>
  <c r="AK61" i="1"/>
  <c r="AK10" i="1"/>
  <c r="AK19" i="1"/>
  <c r="AK20" i="1"/>
  <c r="AK21" i="1"/>
  <c r="AK53" i="1"/>
  <c r="AK12" i="1"/>
  <c r="AK51" i="1"/>
  <c r="AK60" i="1"/>
  <c r="AK9" i="1"/>
  <c r="AK18" i="1"/>
  <c r="AK27" i="1"/>
  <c r="AK28" i="1"/>
  <c r="AK29" i="1"/>
  <c r="AK44" i="1"/>
  <c r="AK62" i="1"/>
  <c r="AK13" i="1"/>
  <c r="AK59" i="1"/>
  <c r="AK8" i="1"/>
  <c r="AK17" i="1"/>
  <c r="AK26" i="1"/>
  <c r="AK35" i="1"/>
  <c r="AK36" i="1"/>
  <c r="AK37" i="1"/>
  <c r="AK7" i="1"/>
  <c r="AK16" i="1"/>
  <c r="AK25" i="1"/>
  <c r="AK34" i="1"/>
  <c r="AK48" i="1"/>
  <c r="AK49" i="1"/>
  <c r="AG62" i="1"/>
  <c r="AG57" i="1"/>
  <c r="AG56" i="1"/>
  <c r="AG59" i="1"/>
  <c r="AG54" i="1"/>
  <c r="AG60" i="1"/>
  <c r="AG43" i="1"/>
  <c r="AG58" i="1"/>
  <c r="AG55" i="1"/>
  <c r="AG61" i="1"/>
  <c r="AG63" i="1"/>
  <c r="AG37" i="1"/>
  <c r="AG34" i="1"/>
  <c r="AG29" i="1"/>
  <c r="AG33" i="1"/>
  <c r="AG35" i="1"/>
  <c r="AG53" i="1"/>
  <c r="AG52" i="1"/>
  <c r="AG51" i="1"/>
  <c r="AG32" i="1"/>
  <c r="AG31" i="1"/>
  <c r="AG30" i="1"/>
  <c r="AG50" i="1"/>
  <c r="AG45" i="1"/>
  <c r="AG28" i="1"/>
  <c r="AG20" i="1"/>
  <c r="AG12" i="1"/>
  <c r="AG4" i="1"/>
  <c r="AG27" i="1"/>
  <c r="AG19" i="1"/>
  <c r="AG11" i="1"/>
  <c r="AG21" i="1"/>
  <c r="AG26" i="1"/>
  <c r="AG18" i="1"/>
  <c r="AG10" i="1"/>
  <c r="AG25" i="1"/>
  <c r="AG17" i="1"/>
  <c r="AG9" i="1"/>
  <c r="AG6" i="1"/>
  <c r="AG24" i="1"/>
  <c r="AG16" i="1"/>
  <c r="AG8" i="1"/>
  <c r="AG14" i="1"/>
  <c r="AG13" i="1"/>
  <c r="AG23" i="1"/>
  <c r="AG15" i="1"/>
  <c r="AG7" i="1"/>
  <c r="AG22" i="1"/>
  <c r="AG5" i="1"/>
  <c r="AG48" i="1"/>
  <c r="AG44" i="1"/>
  <c r="AG47" i="1"/>
  <c r="AG46" i="1"/>
  <c r="A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</author>
  </authors>
  <commentList>
    <comment ref="BD2" authorId="0" shapeId="0" xr:uid="{C56125DA-AAFD-4F2B-A921-31FB47719D25}">
      <text>
        <r>
          <rPr>
            <b/>
            <sz val="9"/>
            <color indexed="81"/>
            <rFont val="Tahoma"/>
            <family val="2"/>
            <charset val="238"/>
          </rPr>
          <t xml:space="preserve">Celkový počet bodů za všechny 3 turnaje a všechny hráče bez rozdílu pohlaví pro určení nejlepšího hráče nebo hráčky za turnaj a v jednotlivých disciplínách v případě shody bodů.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<sst xmlns="http://schemas.openxmlformats.org/spreadsheetml/2006/main" count="398" uniqueCount="112">
  <si>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</si>
  <si>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</si>
  <si>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</si>
  <si>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</si>
  <si>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</si>
  <si>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</si>
  <si>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</si>
  <si>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</si>
  <si>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</si>
  <si>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Pham Van Thanh</t>
  </si>
  <si>
    <t>TJ ČZ Strakonice, spolek</t>
  </si>
  <si>
    <t>Kavan Pavel</t>
  </si>
  <si>
    <t>SK Badminton Tábor, z.s.</t>
  </si>
  <si>
    <t>TJ Sokol Vodňany</t>
  </si>
  <si>
    <t>Mirvald Václav</t>
  </si>
  <si>
    <t>Spartak Chrást</t>
  </si>
  <si>
    <t>Kudláček Josef</t>
  </si>
  <si>
    <t>Plachta Lukáš</t>
  </si>
  <si>
    <t>SK Jupiter</t>
  </si>
  <si>
    <t>Petrův Josef</t>
  </si>
  <si>
    <t>Kudláčková Veronika</t>
  </si>
  <si>
    <t>TJ Bílá Hora Plzeň</t>
  </si>
  <si>
    <t>Hlavová Karolína</t>
  </si>
  <si>
    <t>Novotná Helena</t>
  </si>
  <si>
    <t>Kočová Zuzana</t>
  </si>
  <si>
    <t>Bouberlová Barbora</t>
  </si>
  <si>
    <t>Bouberle Jakub</t>
  </si>
  <si>
    <t>Pořadí</t>
  </si>
  <si>
    <t>Konečné pořadí</t>
  </si>
  <si>
    <t>GPD Strakonice 7.1.2023 - muži</t>
  </si>
  <si>
    <t>GPD Strakonice 7.1.2023 - ženy</t>
  </si>
  <si>
    <t>1T</t>
  </si>
  <si>
    <t>2T</t>
  </si>
  <si>
    <t>3T</t>
  </si>
  <si>
    <t>4T</t>
  </si>
  <si>
    <t>Body celkem za 3 nejlepší turnaje</t>
  </si>
  <si>
    <t>Body za 3 nejlepší disciplíny</t>
  </si>
  <si>
    <t>1D</t>
  </si>
  <si>
    <t>2D</t>
  </si>
  <si>
    <t>3D</t>
  </si>
  <si>
    <t>4D</t>
  </si>
  <si>
    <t>1Č</t>
  </si>
  <si>
    <t>2Č</t>
  </si>
  <si>
    <t>3Č</t>
  </si>
  <si>
    <t>4Č</t>
  </si>
  <si>
    <t>1M</t>
  </si>
  <si>
    <t>2M</t>
  </si>
  <si>
    <t>3M</t>
  </si>
  <si>
    <t>4M</t>
  </si>
  <si>
    <t>Body za turnaj</t>
  </si>
  <si>
    <t>Badminton Aréna Skalka z.s.</t>
  </si>
  <si>
    <t>Matějka Jan</t>
  </si>
  <si>
    <t>TJ Sokol České Budějovice</t>
  </si>
  <si>
    <t>ČBaS - bez klubové příslušnosti</t>
  </si>
  <si>
    <t>Schrenk Libor</t>
  </si>
  <si>
    <t>TJ Libín 1096 Prachatice</t>
  </si>
  <si>
    <t>Knopp Tomáš</t>
  </si>
  <si>
    <t>Votava Pavel</t>
  </si>
  <si>
    <t>Křížová Monika</t>
  </si>
  <si>
    <t>Badminton Mníšek pod Brdy, z.s.</t>
  </si>
  <si>
    <t>Samcová Lucie</t>
  </si>
  <si>
    <t>SK Dobrá Voda u Českých Budějovic</t>
  </si>
  <si>
    <t>Königsmarková Soňa</t>
  </si>
  <si>
    <t>Bouberlová Tereza</t>
  </si>
  <si>
    <t>9/12</t>
  </si>
  <si>
    <t>7/8</t>
  </si>
  <si>
    <t>9/16</t>
  </si>
  <si>
    <t>3/4</t>
  </si>
  <si>
    <t/>
  </si>
  <si>
    <t>1</t>
  </si>
  <si>
    <t>5/8</t>
  </si>
  <si>
    <t>5/6</t>
  </si>
  <si>
    <t>13/16</t>
  </si>
  <si>
    <t>2</t>
  </si>
  <si>
    <t>6</t>
  </si>
  <si>
    <t>5</t>
  </si>
  <si>
    <t>3</t>
  </si>
  <si>
    <t>4</t>
  </si>
  <si>
    <t>Celkem</t>
  </si>
  <si>
    <t>GPD Strakonice 25.3.2023  - muži</t>
  </si>
  <si>
    <t>GPD Strakonice  25.3.2023- ženy</t>
  </si>
  <si>
    <t>Bez rozdílu pohlaví</t>
  </si>
  <si>
    <t>GPD Vodňany 16.9.2023- muži</t>
  </si>
  <si>
    <t>GPD Vodňany 16.9.2023 - ženy</t>
  </si>
  <si>
    <t>Brokeš Jan</t>
  </si>
  <si>
    <t>Čepelák Michal</t>
  </si>
  <si>
    <t>TJ Slovan Vesec, z.s.</t>
  </si>
  <si>
    <t>Hazuka Libor</t>
  </si>
  <si>
    <t>Holeček Jiří</t>
  </si>
  <si>
    <t>TJ Sokol Křemže</t>
  </si>
  <si>
    <t>Kadeřávek David Jan</t>
  </si>
  <si>
    <t>Kadeřávek Libor</t>
  </si>
  <si>
    <t>Kavan Matěj</t>
  </si>
  <si>
    <t>Košťál Zbyněk</t>
  </si>
  <si>
    <t>Multuš Vítězslav</t>
  </si>
  <si>
    <t>Plundrich Tomáš</t>
  </si>
  <si>
    <t>USK Plzeň</t>
  </si>
  <si>
    <t>Benešová Tereza</t>
  </si>
  <si>
    <t>Čížková Hana</t>
  </si>
  <si>
    <t>BKV Plzeň</t>
  </si>
  <si>
    <t>Motejlová Marie</t>
  </si>
  <si>
    <t>Vortelová Eliška</t>
  </si>
  <si>
    <t>Weberová Martina</t>
  </si>
  <si>
    <t>GPD  - Vodňanský kapr 9.12. - muži</t>
  </si>
  <si>
    <t>GPD - Vodňanský kapr 9.12.2023 - ženy</t>
  </si>
  <si>
    <t>DUDÁK CUP 2023 - 2024</t>
  </si>
  <si>
    <t>Recman Jan</t>
  </si>
  <si>
    <t>Cajkář Jakub</t>
  </si>
  <si>
    <t>BC AKTIV LUŽINY</t>
  </si>
  <si>
    <t>Míšek David</t>
  </si>
  <si>
    <t>TJ Sokol Praha XIII</t>
  </si>
  <si>
    <t>Wimberský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</si>
</sst>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5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Continuous" vertical="center"/>
    </xf>
    <xf numFmtId="0" fontId="4" fillId="6" borderId="9" xfId="0" applyFont="1" applyFill="1" applyBorder="1" applyAlignment="1">
      <alignment horizontal="centerContinuous" vertical="center"/>
    </xf>
    <xf numFmtId="0" fontId="4" fillId="6" borderId="10" xfId="0" applyFont="1" applyFill="1" applyBorder="1" applyAlignment="1">
      <alignment horizontal="centerContinuous" vertical="center"/>
    </xf>
    <xf numFmtId="0" fontId="4" fillId="7" borderId="8" xfId="0" applyFont="1" applyFill="1" applyBorder="1" applyAlignment="1">
      <alignment horizontal="centerContinuous" vertical="center"/>
    </xf>
    <xf numFmtId="0" fontId="4" fillId="7" borderId="9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" fillId="0" borderId="6" xfId="0" applyFont="1" applyBorder="1"/>
    <xf numFmtId="164" fontId="1" fillId="0" borderId="6" xfId="0" applyNumberFormat="1" applyFont="1" applyBorder="1"/>
    <xf numFmtId="49" fontId="0" fillId="6" borderId="11" xfId="0" applyNumberForma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5" xfId="0" applyFont="1" applyBorder="1"/>
    <xf numFmtId="164" fontId="1" fillId="0" borderId="25" xfId="0" applyNumberFormat="1" applyFont="1" applyBorder="1"/>
    <xf numFmtId="49" fontId="0" fillId="6" borderId="28" xfId="0" applyNumberFormat="1" applyFill="1" applyBorder="1" applyAlignment="1">
      <alignment horizontal="center"/>
    </xf>
    <xf numFmtId="49" fontId="0" fillId="7" borderId="30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49" fontId="0" fillId="7" borderId="36" xfId="0" applyNumberFormat="1" applyFill="1" applyBorder="1" applyAlignment="1">
      <alignment horizontal="center"/>
    </xf>
    <xf numFmtId="0" fontId="0" fillId="0" borderId="20" xfId="0" applyBorder="1"/>
    <xf numFmtId="0" fontId="1" fillId="0" borderId="37" xfId="0" applyFont="1" applyBorder="1"/>
    <xf numFmtId="164" fontId="1" fillId="0" borderId="37" xfId="0" applyNumberFormat="1" applyFont="1" applyBorder="1"/>
    <xf numFmtId="49" fontId="0" fillId="6" borderId="40" xfId="0" applyNumberForma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164" fontId="1" fillId="0" borderId="15" xfId="0" applyNumberFormat="1" applyFont="1" applyBorder="1"/>
    <xf numFmtId="49" fontId="0" fillId="6" borderId="19" xfId="0" applyNumberFormat="1" applyFill="1" applyBorder="1" applyAlignment="1">
      <alignment horizontal="center"/>
    </xf>
    <xf numFmtId="49" fontId="0" fillId="7" borderId="45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6" xfId="0" applyNumberFormat="1" applyFont="1" applyBorder="1"/>
    <xf numFmtId="0" fontId="0" fillId="0" borderId="0" xfId="0" applyAlignment="1">
      <alignment horizontal="center"/>
    </xf>
    <xf numFmtId="0" fontId="1" fillId="0" borderId="48" xfId="0" applyFont="1" applyBorder="1"/>
    <xf numFmtId="49" fontId="1" fillId="0" borderId="25" xfId="0" applyNumberFormat="1" applyFont="1" applyBorder="1"/>
    <xf numFmtId="0" fontId="1" fillId="0" borderId="12" xfId="0" applyFont="1" applyBorder="1"/>
    <xf numFmtId="49" fontId="1" fillId="0" borderId="34" xfId="0" applyNumberFormat="1" applyFont="1" applyBorder="1"/>
    <xf numFmtId="164" fontId="1" fillId="0" borderId="49" xfId="0" applyNumberFormat="1" applyFont="1" applyBorder="1"/>
    <xf numFmtId="49" fontId="0" fillId="7" borderId="50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51" xfId="0" applyFont="1" applyBorder="1"/>
    <xf numFmtId="49" fontId="1" fillId="0" borderId="52" xfId="0" applyNumberFormat="1" applyFont="1" applyBorder="1"/>
    <xf numFmtId="164" fontId="1" fillId="0" borderId="52" xfId="0" applyNumberFormat="1" applyFont="1" applyBorder="1"/>
    <xf numFmtId="49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6" borderId="56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48" xfId="0" applyFont="1" applyFill="1" applyBorder="1"/>
    <xf numFmtId="0" fontId="0" fillId="0" borderId="4" xfId="0" applyFill="1" applyBorder="1"/>
    <xf numFmtId="0" fontId="0" fillId="0" borderId="12" xfId="0" applyFill="1" applyBorder="1"/>
    <xf numFmtId="0" fontId="7" fillId="10" borderId="65" xfId="0" applyFont="1" applyFill="1" applyBorder="1" applyAlignment="1">
      <alignment horizontal="center"/>
    </xf>
    <xf numFmtId="0" fontId="7" fillId="10" borderId="66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02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32_10_18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Badminton\Turnaje_Losov&#225;n&#237;\GPD_Strakonice_06012024\GPD_dosp_06012024_vysledky.XLS" TargetMode="External"/><Relationship Id="rId1" Type="http://schemas.openxmlformats.org/officeDocument/2006/relationships/externalLinkPath" Target="GPD_dosp_06012024_vysled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  <cell r="P2" t="b">
            <v>0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K6">
            <v>8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5">
          <cell r="B15">
            <v>300</v>
          </cell>
          <cell r="C15">
            <v>250</v>
          </cell>
          <cell r="D15">
            <v>125</v>
          </cell>
          <cell r="E15">
            <v>75</v>
          </cell>
          <cell r="F15">
            <v>63</v>
          </cell>
          <cell r="G15">
            <v>31</v>
          </cell>
          <cell r="H15">
            <v>16</v>
          </cell>
        </row>
        <row r="16">
          <cell r="B16">
            <v>180</v>
          </cell>
          <cell r="C16">
            <v>150</v>
          </cell>
          <cell r="D16">
            <v>75</v>
          </cell>
          <cell r="E16">
            <v>45</v>
          </cell>
          <cell r="F16">
            <v>38</v>
          </cell>
          <cell r="G16">
            <v>19</v>
          </cell>
          <cell r="H16">
            <v>9</v>
          </cell>
        </row>
        <row r="17">
          <cell r="B17">
            <v>144</v>
          </cell>
          <cell r="C17">
            <v>120</v>
          </cell>
          <cell r="D17">
            <v>60</v>
          </cell>
          <cell r="E17">
            <v>36</v>
          </cell>
          <cell r="F17">
            <v>30</v>
          </cell>
          <cell r="G17">
            <v>15</v>
          </cell>
          <cell r="H17">
            <v>8</v>
          </cell>
        </row>
        <row r="18">
          <cell r="B18">
            <v>96</v>
          </cell>
          <cell r="C18">
            <v>80</v>
          </cell>
          <cell r="D18">
            <v>40</v>
          </cell>
          <cell r="E18">
            <v>24</v>
          </cell>
          <cell r="F18">
            <v>20</v>
          </cell>
          <cell r="G18">
            <v>10</v>
          </cell>
          <cell r="H18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ysledky_excel"/>
      <sheetName val="List1"/>
    </sheetNames>
    <sheetDataSet>
      <sheetData sheetId="0"/>
      <sheetData sheetId="1">
        <row r="3">
          <cell r="A3" t="str">
            <v>Bouberle Jakub</v>
          </cell>
          <cell r="B3" t="str">
            <v>TJ Sokol Vodňany</v>
          </cell>
          <cell r="C3">
            <v>39093</v>
          </cell>
          <cell r="D3">
            <v>1</v>
          </cell>
          <cell r="E3">
            <v>125</v>
          </cell>
          <cell r="F3">
            <v>2</v>
          </cell>
          <cell r="G3">
            <v>100</v>
          </cell>
          <cell r="H3">
            <v>1</v>
          </cell>
          <cell r="I3">
            <v>125</v>
          </cell>
        </row>
        <row r="4">
          <cell r="A4" t="str">
            <v>Kavan Pavel</v>
          </cell>
          <cell r="B4" t="str">
            <v>SK Badminton Tábor, z.s.</v>
          </cell>
          <cell r="C4">
            <v>27008</v>
          </cell>
          <cell r="D4">
            <v>2</v>
          </cell>
          <cell r="E4">
            <v>100</v>
          </cell>
          <cell r="F4">
            <v>1</v>
          </cell>
          <cell r="G4">
            <v>125</v>
          </cell>
          <cell r="H4">
            <v>2</v>
          </cell>
          <cell r="I4">
            <v>100</v>
          </cell>
        </row>
        <row r="5">
          <cell r="A5" t="str">
            <v>Schrenk Libor</v>
          </cell>
          <cell r="B5" t="str">
            <v>ČBaS - bez klubové příslušnosti</v>
          </cell>
          <cell r="C5">
            <v>23018</v>
          </cell>
          <cell r="D5">
            <v>45385</v>
          </cell>
          <cell r="E5">
            <v>75</v>
          </cell>
          <cell r="G5">
            <v>0</v>
          </cell>
          <cell r="I5">
            <v>0</v>
          </cell>
        </row>
        <row r="6">
          <cell r="A6" t="str">
            <v>Matějka Jan</v>
          </cell>
          <cell r="B6" t="str">
            <v>TJ Sokol České Budějovice</v>
          </cell>
          <cell r="C6">
            <v>32840</v>
          </cell>
          <cell r="D6">
            <v>45385</v>
          </cell>
          <cell r="E6">
            <v>75</v>
          </cell>
          <cell r="F6">
            <v>1</v>
          </cell>
          <cell r="G6">
            <v>125</v>
          </cell>
          <cell r="H6">
            <v>3</v>
          </cell>
          <cell r="I6">
            <v>88</v>
          </cell>
        </row>
        <row r="7">
          <cell r="A7" t="str">
            <v>Recman Jan</v>
          </cell>
          <cell r="B7" t="str">
            <v>SK Badminton Tábor, z.s.</v>
          </cell>
          <cell r="C7">
            <v>28956</v>
          </cell>
          <cell r="D7">
            <v>45448</v>
          </cell>
          <cell r="E7">
            <v>56</v>
          </cell>
          <cell r="F7">
            <v>4</v>
          </cell>
          <cell r="G7">
            <v>63</v>
          </cell>
          <cell r="I7">
            <v>0</v>
          </cell>
        </row>
        <row r="8">
          <cell r="A8" t="str">
            <v>Cajkář Jakub</v>
          </cell>
          <cell r="B8" t="str">
            <v>BC AKTIV LUŽINY</v>
          </cell>
          <cell r="C8">
            <v>35844</v>
          </cell>
          <cell r="D8">
            <v>45448</v>
          </cell>
          <cell r="E8">
            <v>56</v>
          </cell>
          <cell r="F8">
            <v>5</v>
          </cell>
          <cell r="G8">
            <v>59</v>
          </cell>
          <cell r="I8">
            <v>0</v>
          </cell>
        </row>
        <row r="9">
          <cell r="A9" t="str">
            <v>Kudláček Josef</v>
          </cell>
          <cell r="B9" t="str">
            <v>TJ ČZ Strakonice, spolek</v>
          </cell>
          <cell r="C9">
            <v>23790</v>
          </cell>
          <cell r="D9">
            <v>45511</v>
          </cell>
          <cell r="E9">
            <v>44</v>
          </cell>
          <cell r="F9">
            <v>3</v>
          </cell>
          <cell r="G9">
            <v>88</v>
          </cell>
          <cell r="I9">
            <v>0</v>
          </cell>
        </row>
        <row r="10">
          <cell r="A10" t="str">
            <v>Multuš Vítězslav</v>
          </cell>
          <cell r="B10" t="str">
            <v>SK Badminton Tábor, z.s.</v>
          </cell>
          <cell r="C10">
            <v>25275</v>
          </cell>
          <cell r="D10">
            <v>45511</v>
          </cell>
          <cell r="E10">
            <v>44</v>
          </cell>
          <cell r="F10">
            <v>4</v>
          </cell>
          <cell r="G10">
            <v>63</v>
          </cell>
          <cell r="I10">
            <v>0</v>
          </cell>
        </row>
        <row r="11">
          <cell r="A11" t="str">
            <v>Míšek David</v>
          </cell>
          <cell r="B11" t="str">
            <v>TJ Sokol Praha XIII</v>
          </cell>
          <cell r="C11">
            <v>36845</v>
          </cell>
          <cell r="D11">
            <v>45635</v>
          </cell>
          <cell r="E11">
            <v>31</v>
          </cell>
          <cell r="F11">
            <v>5</v>
          </cell>
          <cell r="G11">
            <v>59</v>
          </cell>
          <cell r="I11">
            <v>0</v>
          </cell>
        </row>
        <row r="12">
          <cell r="A12" t="str">
            <v>Wimberský Richard</v>
          </cell>
          <cell r="B12" t="str">
            <v>ČBaS - bez klubové příslušnosti</v>
          </cell>
          <cell r="C12">
            <v>33027</v>
          </cell>
          <cell r="D12">
            <v>42614</v>
          </cell>
          <cell r="E12">
            <v>25</v>
          </cell>
          <cell r="F12">
            <v>3</v>
          </cell>
          <cell r="G12">
            <v>88</v>
          </cell>
          <cell r="H12">
            <v>4</v>
          </cell>
          <cell r="I12">
            <v>63</v>
          </cell>
        </row>
        <row r="13">
          <cell r="A13" t="str">
            <v>Votava Pavel</v>
          </cell>
          <cell r="B13" t="str">
            <v>TJ Sokol Vodňany</v>
          </cell>
          <cell r="C13">
            <v>26053</v>
          </cell>
          <cell r="D13" t="str">
            <v>13/16</v>
          </cell>
          <cell r="E13">
            <v>19</v>
          </cell>
          <cell r="F13">
            <v>2</v>
          </cell>
          <cell r="G13">
            <v>100</v>
          </cell>
          <cell r="I13">
            <v>0</v>
          </cell>
        </row>
        <row r="14">
          <cell r="A14" t="str">
            <v>Ženy</v>
          </cell>
          <cell r="D14" t="str">
            <v>Dvouhra</v>
          </cell>
          <cell r="F14" t="str">
            <v>Čtyřhra</v>
          </cell>
          <cell r="H14" t="str">
            <v>Mix</v>
          </cell>
        </row>
        <row r="15">
          <cell r="A15" t="str">
            <v>Hráč</v>
          </cell>
          <cell r="B15" t="str">
            <v>Klub</v>
          </cell>
          <cell r="C15" t="str">
            <v>Narození</v>
          </cell>
          <cell r="D15" t="str">
            <v>Pořadí</v>
          </cell>
          <cell r="E15" t="str">
            <v>Body</v>
          </cell>
          <cell r="F15" t="str">
            <v>Pořadí</v>
          </cell>
          <cell r="G15" t="str">
            <v>Body</v>
          </cell>
          <cell r="H15" t="str">
            <v>Pořadí</v>
          </cell>
          <cell r="I15" t="str">
            <v>Body</v>
          </cell>
        </row>
        <row r="16">
          <cell r="A16" t="str">
            <v>Bouberlová Barbora</v>
          </cell>
          <cell r="B16" t="str">
            <v>TJ Sokol Vodňany</v>
          </cell>
          <cell r="C16">
            <v>39093</v>
          </cell>
          <cell r="D16">
            <v>1</v>
          </cell>
          <cell r="E16">
            <v>125</v>
          </cell>
          <cell r="F16">
            <v>2</v>
          </cell>
          <cell r="G16">
            <v>100</v>
          </cell>
          <cell r="H16">
            <v>1</v>
          </cell>
          <cell r="I16">
            <v>125</v>
          </cell>
        </row>
        <row r="17">
          <cell r="A17" t="str">
            <v>Kočová Zuzana</v>
          </cell>
          <cell r="B17" t="str">
            <v>SK Badminton Tábor, z.s.</v>
          </cell>
          <cell r="C17">
            <v>38385</v>
          </cell>
          <cell r="D17">
            <v>2</v>
          </cell>
          <cell r="E17">
            <v>100</v>
          </cell>
          <cell r="F17">
            <v>1</v>
          </cell>
          <cell r="G17">
            <v>125</v>
          </cell>
          <cell r="H17">
            <v>2</v>
          </cell>
          <cell r="I17">
            <v>100</v>
          </cell>
        </row>
        <row r="18">
          <cell r="A18" t="str">
            <v>Kudláčková Veronika</v>
          </cell>
          <cell r="B18" t="str">
            <v>TJ ČZ Strakonice, spolek</v>
          </cell>
          <cell r="C18">
            <v>35031</v>
          </cell>
          <cell r="D18">
            <v>3</v>
          </cell>
          <cell r="E18">
            <v>88</v>
          </cell>
          <cell r="F18">
            <v>1</v>
          </cell>
          <cell r="G18">
            <v>125</v>
          </cell>
          <cell r="H18">
            <v>3</v>
          </cell>
          <cell r="I18">
            <v>88</v>
          </cell>
        </row>
        <row r="19">
          <cell r="A19" t="str">
            <v>Vortelová Eliška</v>
          </cell>
          <cell r="B19" t="str">
            <v>SK Dobrá Voda u Českých Budějovic</v>
          </cell>
          <cell r="C19">
            <v>39215</v>
          </cell>
          <cell r="D19">
            <v>4</v>
          </cell>
          <cell r="E19">
            <v>63</v>
          </cell>
          <cell r="G19">
            <v>0</v>
          </cell>
          <cell r="H19">
            <v>4</v>
          </cell>
          <cell r="I19">
            <v>63</v>
          </cell>
        </row>
        <row r="20">
          <cell r="A20" t="str">
            <v>Bouberlová Tereza</v>
          </cell>
          <cell r="B20" t="str">
            <v>TJ Sokol Vodňany</v>
          </cell>
          <cell r="C20">
            <v>37443</v>
          </cell>
          <cell r="E20">
            <v>0</v>
          </cell>
          <cell r="F20">
            <v>2</v>
          </cell>
          <cell r="G20">
            <v>100</v>
          </cell>
          <cell r="I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9EFB-CCBD-4774-A240-F30332757B88}">
  <sheetPr>
    <pageSetUpPr fitToPage="1"/>
  </sheetPr>
  <dimension ref="A1:BE76"/>
  <sheetViews>
    <sheetView tabSelected="1" workbookViewId="0">
      <pane xSplit="2" ySplit="3" topLeftCell="X4" activePane="bottomRight" state="frozen"/>
      <selection pane="topRight" activeCell="C1" sqref="C1"/>
      <selection pane="bottomLeft" activeCell="A4" sqref="A4"/>
      <selection pane="bottomRight" activeCell="BF11" sqref="BF11"/>
    </sheetView>
  </sheetViews>
  <sheetFormatPr defaultRowHeight="13.2" x14ac:dyDescent="0.25"/>
  <cols>
    <col min="1" max="1" width="18.21875" customWidth="1"/>
    <col min="2" max="2" width="26.5546875" customWidth="1"/>
    <col min="3" max="3" width="9.44140625" customWidth="1"/>
    <col min="4" max="9" width="8.88671875" customWidth="1"/>
    <col min="10" max="10" width="9.21875" customWidth="1"/>
    <col min="11" max="18" width="8.88671875" customWidth="1"/>
    <col min="19" max="19" width="11.21875" customWidth="1"/>
    <col min="20" max="20" width="8.88671875" customWidth="1"/>
    <col min="21" max="21" width="11.21875" customWidth="1"/>
    <col min="22" max="23" width="8.88671875" customWidth="1"/>
    <col min="24" max="24" width="10" customWidth="1"/>
    <col min="25" max="31" width="8.88671875" customWidth="1"/>
    <col min="32" max="32" width="9.77734375" customWidth="1"/>
    <col min="33" max="33" width="10.109375" style="47" customWidth="1"/>
    <col min="34" max="35" width="8.21875" style="106" customWidth="1"/>
    <col min="36" max="39" width="8.88671875" style="106"/>
    <col min="40" max="55" width="8.88671875" hidden="1" customWidth="1"/>
    <col min="57" max="57" width="8.88671875" style="106"/>
    <col min="273" max="273" width="18.21875" customWidth="1"/>
    <col min="274" max="274" width="26.5546875" customWidth="1"/>
    <col min="275" max="275" width="9.44140625" customWidth="1"/>
    <col min="282" max="282" width="9.21875" customWidth="1"/>
    <col min="290" max="290" width="8.109375" customWidth="1"/>
    <col min="291" max="291" width="10.109375" customWidth="1"/>
    <col min="529" max="529" width="18.21875" customWidth="1"/>
    <col min="530" max="530" width="26.5546875" customWidth="1"/>
    <col min="531" max="531" width="9.44140625" customWidth="1"/>
    <col min="538" max="538" width="9.21875" customWidth="1"/>
    <col min="546" max="546" width="8.109375" customWidth="1"/>
    <col min="547" max="547" width="10.109375" customWidth="1"/>
    <col min="785" max="785" width="18.21875" customWidth="1"/>
    <col min="786" max="786" width="26.5546875" customWidth="1"/>
    <col min="787" max="787" width="9.44140625" customWidth="1"/>
    <col min="794" max="794" width="9.21875" customWidth="1"/>
    <col min="802" max="802" width="8.109375" customWidth="1"/>
    <col min="803" max="803" width="10.109375" customWidth="1"/>
    <col min="1041" max="1041" width="18.21875" customWidth="1"/>
    <col min="1042" max="1042" width="26.5546875" customWidth="1"/>
    <col min="1043" max="1043" width="9.44140625" customWidth="1"/>
    <col min="1050" max="1050" width="9.21875" customWidth="1"/>
    <col min="1058" max="1058" width="8.109375" customWidth="1"/>
    <col min="1059" max="1059" width="10.109375" customWidth="1"/>
    <col min="1297" max="1297" width="18.21875" customWidth="1"/>
    <col min="1298" max="1298" width="26.5546875" customWidth="1"/>
    <col min="1299" max="1299" width="9.44140625" customWidth="1"/>
    <col min="1306" max="1306" width="9.21875" customWidth="1"/>
    <col min="1314" max="1314" width="8.109375" customWidth="1"/>
    <col min="1315" max="1315" width="10.109375" customWidth="1"/>
    <col min="1553" max="1553" width="18.21875" customWidth="1"/>
    <col min="1554" max="1554" width="26.5546875" customWidth="1"/>
    <col min="1555" max="1555" width="9.44140625" customWidth="1"/>
    <col min="1562" max="1562" width="9.21875" customWidth="1"/>
    <col min="1570" max="1570" width="8.109375" customWidth="1"/>
    <col min="1571" max="1571" width="10.109375" customWidth="1"/>
    <col min="1809" max="1809" width="18.21875" customWidth="1"/>
    <col min="1810" max="1810" width="26.5546875" customWidth="1"/>
    <col min="1811" max="1811" width="9.44140625" customWidth="1"/>
    <col min="1818" max="1818" width="9.21875" customWidth="1"/>
    <col min="1826" max="1826" width="8.109375" customWidth="1"/>
    <col min="1827" max="1827" width="10.109375" customWidth="1"/>
    <col min="2065" max="2065" width="18.21875" customWidth="1"/>
    <col min="2066" max="2066" width="26.5546875" customWidth="1"/>
    <col min="2067" max="2067" width="9.44140625" customWidth="1"/>
    <col min="2074" max="2074" width="9.21875" customWidth="1"/>
    <col min="2082" max="2082" width="8.109375" customWidth="1"/>
    <col min="2083" max="2083" width="10.109375" customWidth="1"/>
    <col min="2321" max="2321" width="18.21875" customWidth="1"/>
    <col min="2322" max="2322" width="26.5546875" customWidth="1"/>
    <col min="2323" max="2323" width="9.44140625" customWidth="1"/>
    <col min="2330" max="2330" width="9.21875" customWidth="1"/>
    <col min="2338" max="2338" width="8.109375" customWidth="1"/>
    <col min="2339" max="2339" width="10.109375" customWidth="1"/>
    <col min="2577" max="2577" width="18.21875" customWidth="1"/>
    <col min="2578" max="2578" width="26.5546875" customWidth="1"/>
    <col min="2579" max="2579" width="9.44140625" customWidth="1"/>
    <col min="2586" max="2586" width="9.21875" customWidth="1"/>
    <col min="2594" max="2594" width="8.109375" customWidth="1"/>
    <col min="2595" max="2595" width="10.109375" customWidth="1"/>
    <col min="2833" max="2833" width="18.21875" customWidth="1"/>
    <col min="2834" max="2834" width="26.5546875" customWidth="1"/>
    <col min="2835" max="2835" width="9.44140625" customWidth="1"/>
    <col min="2842" max="2842" width="9.21875" customWidth="1"/>
    <col min="2850" max="2850" width="8.109375" customWidth="1"/>
    <col min="2851" max="2851" width="10.109375" customWidth="1"/>
    <col min="3089" max="3089" width="18.21875" customWidth="1"/>
    <col min="3090" max="3090" width="26.5546875" customWidth="1"/>
    <col min="3091" max="3091" width="9.44140625" customWidth="1"/>
    <col min="3098" max="3098" width="9.21875" customWidth="1"/>
    <col min="3106" max="3106" width="8.109375" customWidth="1"/>
    <col min="3107" max="3107" width="10.109375" customWidth="1"/>
    <col min="3345" max="3345" width="18.21875" customWidth="1"/>
    <col min="3346" max="3346" width="26.5546875" customWidth="1"/>
    <col min="3347" max="3347" width="9.44140625" customWidth="1"/>
    <col min="3354" max="3354" width="9.21875" customWidth="1"/>
    <col min="3362" max="3362" width="8.109375" customWidth="1"/>
    <col min="3363" max="3363" width="10.109375" customWidth="1"/>
    <col min="3601" max="3601" width="18.21875" customWidth="1"/>
    <col min="3602" max="3602" width="26.5546875" customWidth="1"/>
    <col min="3603" max="3603" width="9.44140625" customWidth="1"/>
    <col min="3610" max="3610" width="9.21875" customWidth="1"/>
    <col min="3618" max="3618" width="8.109375" customWidth="1"/>
    <col min="3619" max="3619" width="10.109375" customWidth="1"/>
    <col min="3857" max="3857" width="18.21875" customWidth="1"/>
    <col min="3858" max="3858" width="26.5546875" customWidth="1"/>
    <col min="3859" max="3859" width="9.44140625" customWidth="1"/>
    <col min="3866" max="3866" width="9.21875" customWidth="1"/>
    <col min="3874" max="3874" width="8.109375" customWidth="1"/>
    <col min="3875" max="3875" width="10.109375" customWidth="1"/>
    <col min="4113" max="4113" width="18.21875" customWidth="1"/>
    <col min="4114" max="4114" width="26.5546875" customWidth="1"/>
    <col min="4115" max="4115" width="9.44140625" customWidth="1"/>
    <col min="4122" max="4122" width="9.21875" customWidth="1"/>
    <col min="4130" max="4130" width="8.109375" customWidth="1"/>
    <col min="4131" max="4131" width="10.109375" customWidth="1"/>
    <col min="4369" max="4369" width="18.21875" customWidth="1"/>
    <col min="4370" max="4370" width="26.5546875" customWidth="1"/>
    <col min="4371" max="4371" width="9.44140625" customWidth="1"/>
    <col min="4378" max="4378" width="9.21875" customWidth="1"/>
    <col min="4386" max="4386" width="8.109375" customWidth="1"/>
    <col min="4387" max="4387" width="10.109375" customWidth="1"/>
    <col min="4625" max="4625" width="18.21875" customWidth="1"/>
    <col min="4626" max="4626" width="26.5546875" customWidth="1"/>
    <col min="4627" max="4627" width="9.44140625" customWidth="1"/>
    <col min="4634" max="4634" width="9.21875" customWidth="1"/>
    <col min="4642" max="4642" width="8.109375" customWidth="1"/>
    <col min="4643" max="4643" width="10.109375" customWidth="1"/>
    <col min="4881" max="4881" width="18.21875" customWidth="1"/>
    <col min="4882" max="4882" width="26.5546875" customWidth="1"/>
    <col min="4883" max="4883" width="9.44140625" customWidth="1"/>
    <col min="4890" max="4890" width="9.21875" customWidth="1"/>
    <col min="4898" max="4898" width="8.109375" customWidth="1"/>
    <col min="4899" max="4899" width="10.109375" customWidth="1"/>
    <col min="5137" max="5137" width="18.21875" customWidth="1"/>
    <col min="5138" max="5138" width="26.5546875" customWidth="1"/>
    <col min="5139" max="5139" width="9.44140625" customWidth="1"/>
    <col min="5146" max="5146" width="9.21875" customWidth="1"/>
    <col min="5154" max="5154" width="8.109375" customWidth="1"/>
    <col min="5155" max="5155" width="10.109375" customWidth="1"/>
    <col min="5393" max="5393" width="18.21875" customWidth="1"/>
    <col min="5394" max="5394" width="26.5546875" customWidth="1"/>
    <col min="5395" max="5395" width="9.44140625" customWidth="1"/>
    <col min="5402" max="5402" width="9.21875" customWidth="1"/>
    <col min="5410" max="5410" width="8.109375" customWidth="1"/>
    <col min="5411" max="5411" width="10.109375" customWidth="1"/>
    <col min="5649" max="5649" width="18.21875" customWidth="1"/>
    <col min="5650" max="5650" width="26.5546875" customWidth="1"/>
    <col min="5651" max="5651" width="9.44140625" customWidth="1"/>
    <col min="5658" max="5658" width="9.21875" customWidth="1"/>
    <col min="5666" max="5666" width="8.109375" customWidth="1"/>
    <col min="5667" max="5667" width="10.109375" customWidth="1"/>
    <col min="5905" max="5905" width="18.21875" customWidth="1"/>
    <col min="5906" max="5906" width="26.5546875" customWidth="1"/>
    <col min="5907" max="5907" width="9.44140625" customWidth="1"/>
    <col min="5914" max="5914" width="9.21875" customWidth="1"/>
    <col min="5922" max="5922" width="8.109375" customWidth="1"/>
    <col min="5923" max="5923" width="10.109375" customWidth="1"/>
    <col min="6161" max="6161" width="18.21875" customWidth="1"/>
    <col min="6162" max="6162" width="26.5546875" customWidth="1"/>
    <col min="6163" max="6163" width="9.44140625" customWidth="1"/>
    <col min="6170" max="6170" width="9.21875" customWidth="1"/>
    <col min="6178" max="6178" width="8.109375" customWidth="1"/>
    <col min="6179" max="6179" width="10.109375" customWidth="1"/>
    <col min="6417" max="6417" width="18.21875" customWidth="1"/>
    <col min="6418" max="6418" width="26.5546875" customWidth="1"/>
    <col min="6419" max="6419" width="9.44140625" customWidth="1"/>
    <col min="6426" max="6426" width="9.21875" customWidth="1"/>
    <col min="6434" max="6434" width="8.109375" customWidth="1"/>
    <col min="6435" max="6435" width="10.109375" customWidth="1"/>
    <col min="6673" max="6673" width="18.21875" customWidth="1"/>
    <col min="6674" max="6674" width="26.5546875" customWidth="1"/>
    <col min="6675" max="6675" width="9.44140625" customWidth="1"/>
    <col min="6682" max="6682" width="9.21875" customWidth="1"/>
    <col min="6690" max="6690" width="8.109375" customWidth="1"/>
    <col min="6691" max="6691" width="10.109375" customWidth="1"/>
    <col min="6929" max="6929" width="18.21875" customWidth="1"/>
    <col min="6930" max="6930" width="26.5546875" customWidth="1"/>
    <col min="6931" max="6931" width="9.44140625" customWidth="1"/>
    <col min="6938" max="6938" width="9.21875" customWidth="1"/>
    <col min="6946" max="6946" width="8.109375" customWidth="1"/>
    <col min="6947" max="6947" width="10.109375" customWidth="1"/>
    <col min="7185" max="7185" width="18.21875" customWidth="1"/>
    <col min="7186" max="7186" width="26.5546875" customWidth="1"/>
    <col min="7187" max="7187" width="9.44140625" customWidth="1"/>
    <col min="7194" max="7194" width="9.21875" customWidth="1"/>
    <col min="7202" max="7202" width="8.109375" customWidth="1"/>
    <col min="7203" max="7203" width="10.109375" customWidth="1"/>
    <col min="7441" max="7441" width="18.21875" customWidth="1"/>
    <col min="7442" max="7442" width="26.5546875" customWidth="1"/>
    <col min="7443" max="7443" width="9.44140625" customWidth="1"/>
    <col min="7450" max="7450" width="9.21875" customWidth="1"/>
    <col min="7458" max="7458" width="8.109375" customWidth="1"/>
    <col min="7459" max="7459" width="10.109375" customWidth="1"/>
    <col min="7697" max="7697" width="18.21875" customWidth="1"/>
    <col min="7698" max="7698" width="26.5546875" customWidth="1"/>
    <col min="7699" max="7699" width="9.44140625" customWidth="1"/>
    <col min="7706" max="7706" width="9.21875" customWidth="1"/>
    <col min="7714" max="7714" width="8.109375" customWidth="1"/>
    <col min="7715" max="7715" width="10.109375" customWidth="1"/>
    <col min="7953" max="7953" width="18.21875" customWidth="1"/>
    <col min="7954" max="7954" width="26.5546875" customWidth="1"/>
    <col min="7955" max="7955" width="9.44140625" customWidth="1"/>
    <col min="7962" max="7962" width="9.21875" customWidth="1"/>
    <col min="7970" max="7970" width="8.109375" customWidth="1"/>
    <col min="7971" max="7971" width="10.109375" customWidth="1"/>
    <col min="8209" max="8209" width="18.21875" customWidth="1"/>
    <col min="8210" max="8210" width="26.5546875" customWidth="1"/>
    <col min="8211" max="8211" width="9.44140625" customWidth="1"/>
    <col min="8218" max="8218" width="9.21875" customWidth="1"/>
    <col min="8226" max="8226" width="8.109375" customWidth="1"/>
    <col min="8227" max="8227" width="10.109375" customWidth="1"/>
    <col min="8465" max="8465" width="18.21875" customWidth="1"/>
    <col min="8466" max="8466" width="26.5546875" customWidth="1"/>
    <col min="8467" max="8467" width="9.44140625" customWidth="1"/>
    <col min="8474" max="8474" width="9.21875" customWidth="1"/>
    <col min="8482" max="8482" width="8.109375" customWidth="1"/>
    <col min="8483" max="8483" width="10.109375" customWidth="1"/>
    <col min="8721" max="8721" width="18.21875" customWidth="1"/>
    <col min="8722" max="8722" width="26.5546875" customWidth="1"/>
    <col min="8723" max="8723" width="9.44140625" customWidth="1"/>
    <col min="8730" max="8730" width="9.21875" customWidth="1"/>
    <col min="8738" max="8738" width="8.109375" customWidth="1"/>
    <col min="8739" max="8739" width="10.109375" customWidth="1"/>
    <col min="8977" max="8977" width="18.21875" customWidth="1"/>
    <col min="8978" max="8978" width="26.5546875" customWidth="1"/>
    <col min="8979" max="8979" width="9.44140625" customWidth="1"/>
    <col min="8986" max="8986" width="9.21875" customWidth="1"/>
    <col min="8994" max="8994" width="8.109375" customWidth="1"/>
    <col min="8995" max="8995" width="10.109375" customWidth="1"/>
    <col min="9233" max="9233" width="18.21875" customWidth="1"/>
    <col min="9234" max="9234" width="26.5546875" customWidth="1"/>
    <col min="9235" max="9235" width="9.44140625" customWidth="1"/>
    <col min="9242" max="9242" width="9.21875" customWidth="1"/>
    <col min="9250" max="9250" width="8.109375" customWidth="1"/>
    <col min="9251" max="9251" width="10.109375" customWidth="1"/>
    <col min="9489" max="9489" width="18.21875" customWidth="1"/>
    <col min="9490" max="9490" width="26.5546875" customWidth="1"/>
    <col min="9491" max="9491" width="9.44140625" customWidth="1"/>
    <col min="9498" max="9498" width="9.21875" customWidth="1"/>
    <col min="9506" max="9506" width="8.109375" customWidth="1"/>
    <col min="9507" max="9507" width="10.109375" customWidth="1"/>
    <col min="9745" max="9745" width="18.21875" customWidth="1"/>
    <col min="9746" max="9746" width="26.5546875" customWidth="1"/>
    <col min="9747" max="9747" width="9.44140625" customWidth="1"/>
    <col min="9754" max="9754" width="9.21875" customWidth="1"/>
    <col min="9762" max="9762" width="8.109375" customWidth="1"/>
    <col min="9763" max="9763" width="10.109375" customWidth="1"/>
    <col min="10001" max="10001" width="18.21875" customWidth="1"/>
    <col min="10002" max="10002" width="26.5546875" customWidth="1"/>
    <col min="10003" max="10003" width="9.44140625" customWidth="1"/>
    <col min="10010" max="10010" width="9.21875" customWidth="1"/>
    <col min="10018" max="10018" width="8.109375" customWidth="1"/>
    <col min="10019" max="10019" width="10.109375" customWidth="1"/>
    <col min="10257" max="10257" width="18.21875" customWidth="1"/>
    <col min="10258" max="10258" width="26.5546875" customWidth="1"/>
    <col min="10259" max="10259" width="9.44140625" customWidth="1"/>
    <col min="10266" max="10266" width="9.21875" customWidth="1"/>
    <col min="10274" max="10274" width="8.109375" customWidth="1"/>
    <col min="10275" max="10275" width="10.109375" customWidth="1"/>
    <col min="10513" max="10513" width="18.21875" customWidth="1"/>
    <col min="10514" max="10514" width="26.5546875" customWidth="1"/>
    <col min="10515" max="10515" width="9.44140625" customWidth="1"/>
    <col min="10522" max="10522" width="9.21875" customWidth="1"/>
    <col min="10530" max="10530" width="8.109375" customWidth="1"/>
    <col min="10531" max="10531" width="10.109375" customWidth="1"/>
    <col min="10769" max="10769" width="18.21875" customWidth="1"/>
    <col min="10770" max="10770" width="26.5546875" customWidth="1"/>
    <col min="10771" max="10771" width="9.44140625" customWidth="1"/>
    <col min="10778" max="10778" width="9.21875" customWidth="1"/>
    <col min="10786" max="10786" width="8.109375" customWidth="1"/>
    <col min="10787" max="10787" width="10.109375" customWidth="1"/>
    <col min="11025" max="11025" width="18.21875" customWidth="1"/>
    <col min="11026" max="11026" width="26.5546875" customWidth="1"/>
    <col min="11027" max="11027" width="9.44140625" customWidth="1"/>
    <col min="11034" max="11034" width="9.21875" customWidth="1"/>
    <col min="11042" max="11042" width="8.109375" customWidth="1"/>
    <col min="11043" max="11043" width="10.109375" customWidth="1"/>
    <col min="11281" max="11281" width="18.21875" customWidth="1"/>
    <col min="11282" max="11282" width="26.5546875" customWidth="1"/>
    <col min="11283" max="11283" width="9.44140625" customWidth="1"/>
    <col min="11290" max="11290" width="9.21875" customWidth="1"/>
    <col min="11298" max="11298" width="8.109375" customWidth="1"/>
    <col min="11299" max="11299" width="10.109375" customWidth="1"/>
    <col min="11537" max="11537" width="18.21875" customWidth="1"/>
    <col min="11538" max="11538" width="26.5546875" customWidth="1"/>
    <col min="11539" max="11539" width="9.44140625" customWidth="1"/>
    <col min="11546" max="11546" width="9.21875" customWidth="1"/>
    <col min="11554" max="11554" width="8.109375" customWidth="1"/>
    <col min="11555" max="11555" width="10.109375" customWidth="1"/>
    <col min="11793" max="11793" width="18.21875" customWidth="1"/>
    <col min="11794" max="11794" width="26.5546875" customWidth="1"/>
    <col min="11795" max="11795" width="9.44140625" customWidth="1"/>
    <col min="11802" max="11802" width="9.21875" customWidth="1"/>
    <col min="11810" max="11810" width="8.109375" customWidth="1"/>
    <col min="11811" max="11811" width="10.109375" customWidth="1"/>
    <col min="12049" max="12049" width="18.21875" customWidth="1"/>
    <col min="12050" max="12050" width="26.5546875" customWidth="1"/>
    <col min="12051" max="12051" width="9.44140625" customWidth="1"/>
    <col min="12058" max="12058" width="9.21875" customWidth="1"/>
    <col min="12066" max="12066" width="8.109375" customWidth="1"/>
    <col min="12067" max="12067" width="10.109375" customWidth="1"/>
    <col min="12305" max="12305" width="18.21875" customWidth="1"/>
    <col min="12306" max="12306" width="26.5546875" customWidth="1"/>
    <col min="12307" max="12307" width="9.44140625" customWidth="1"/>
    <col min="12314" max="12314" width="9.21875" customWidth="1"/>
    <col min="12322" max="12322" width="8.109375" customWidth="1"/>
    <col min="12323" max="12323" width="10.109375" customWidth="1"/>
    <col min="12561" max="12561" width="18.21875" customWidth="1"/>
    <col min="12562" max="12562" width="26.5546875" customWidth="1"/>
    <col min="12563" max="12563" width="9.44140625" customWidth="1"/>
    <col min="12570" max="12570" width="9.21875" customWidth="1"/>
    <col min="12578" max="12578" width="8.109375" customWidth="1"/>
    <col min="12579" max="12579" width="10.109375" customWidth="1"/>
    <col min="12817" max="12817" width="18.21875" customWidth="1"/>
    <col min="12818" max="12818" width="26.5546875" customWidth="1"/>
    <col min="12819" max="12819" width="9.44140625" customWidth="1"/>
    <col min="12826" max="12826" width="9.21875" customWidth="1"/>
    <col min="12834" max="12834" width="8.109375" customWidth="1"/>
    <col min="12835" max="12835" width="10.109375" customWidth="1"/>
    <col min="13073" max="13073" width="18.21875" customWidth="1"/>
    <col min="13074" max="13074" width="26.5546875" customWidth="1"/>
    <col min="13075" max="13075" width="9.44140625" customWidth="1"/>
    <col min="13082" max="13082" width="9.21875" customWidth="1"/>
    <col min="13090" max="13090" width="8.109375" customWidth="1"/>
    <col min="13091" max="13091" width="10.109375" customWidth="1"/>
    <col min="13329" max="13329" width="18.21875" customWidth="1"/>
    <col min="13330" max="13330" width="26.5546875" customWidth="1"/>
    <col min="13331" max="13331" width="9.44140625" customWidth="1"/>
    <col min="13338" max="13338" width="9.21875" customWidth="1"/>
    <col min="13346" max="13346" width="8.109375" customWidth="1"/>
    <col min="13347" max="13347" width="10.109375" customWidth="1"/>
    <col min="13585" max="13585" width="18.21875" customWidth="1"/>
    <col min="13586" max="13586" width="26.5546875" customWidth="1"/>
    <col min="13587" max="13587" width="9.44140625" customWidth="1"/>
    <col min="13594" max="13594" width="9.21875" customWidth="1"/>
    <col min="13602" max="13602" width="8.109375" customWidth="1"/>
    <col min="13603" max="13603" width="10.109375" customWidth="1"/>
    <col min="13841" max="13841" width="18.21875" customWidth="1"/>
    <col min="13842" max="13842" width="26.5546875" customWidth="1"/>
    <col min="13843" max="13843" width="9.44140625" customWidth="1"/>
    <col min="13850" max="13850" width="9.21875" customWidth="1"/>
    <col min="13858" max="13858" width="8.109375" customWidth="1"/>
    <col min="13859" max="13859" width="10.109375" customWidth="1"/>
    <col min="14097" max="14097" width="18.21875" customWidth="1"/>
    <col min="14098" max="14098" width="26.5546875" customWidth="1"/>
    <col min="14099" max="14099" width="9.44140625" customWidth="1"/>
    <col min="14106" max="14106" width="9.21875" customWidth="1"/>
    <col min="14114" max="14114" width="8.109375" customWidth="1"/>
    <col min="14115" max="14115" width="10.109375" customWidth="1"/>
    <col min="14353" max="14353" width="18.21875" customWidth="1"/>
    <col min="14354" max="14354" width="26.5546875" customWidth="1"/>
    <col min="14355" max="14355" width="9.44140625" customWidth="1"/>
    <col min="14362" max="14362" width="9.21875" customWidth="1"/>
    <col min="14370" max="14370" width="8.109375" customWidth="1"/>
    <col min="14371" max="14371" width="10.109375" customWidth="1"/>
    <col min="14609" max="14609" width="18.21875" customWidth="1"/>
    <col min="14610" max="14610" width="26.5546875" customWidth="1"/>
    <col min="14611" max="14611" width="9.44140625" customWidth="1"/>
    <col min="14618" max="14618" width="9.21875" customWidth="1"/>
    <col min="14626" max="14626" width="8.109375" customWidth="1"/>
    <col min="14627" max="14627" width="10.109375" customWidth="1"/>
    <col min="14865" max="14865" width="18.21875" customWidth="1"/>
    <col min="14866" max="14866" width="26.5546875" customWidth="1"/>
    <col min="14867" max="14867" width="9.44140625" customWidth="1"/>
    <col min="14874" max="14874" width="9.21875" customWidth="1"/>
    <col min="14882" max="14882" width="8.109375" customWidth="1"/>
    <col min="14883" max="14883" width="10.109375" customWidth="1"/>
    <col min="15121" max="15121" width="18.21875" customWidth="1"/>
    <col min="15122" max="15122" width="26.5546875" customWidth="1"/>
    <col min="15123" max="15123" width="9.44140625" customWidth="1"/>
    <col min="15130" max="15130" width="9.21875" customWidth="1"/>
    <col min="15138" max="15138" width="8.109375" customWidth="1"/>
    <col min="15139" max="15139" width="10.109375" customWidth="1"/>
    <col min="15377" max="15377" width="18.21875" customWidth="1"/>
    <col min="15378" max="15378" width="26.5546875" customWidth="1"/>
    <col min="15379" max="15379" width="9.44140625" customWidth="1"/>
    <col min="15386" max="15386" width="9.21875" customWidth="1"/>
    <col min="15394" max="15394" width="8.109375" customWidth="1"/>
    <col min="15395" max="15395" width="10.109375" customWidth="1"/>
    <col min="15633" max="15633" width="18.21875" customWidth="1"/>
    <col min="15634" max="15634" width="26.5546875" customWidth="1"/>
    <col min="15635" max="15635" width="9.44140625" customWidth="1"/>
    <col min="15642" max="15642" width="9.21875" customWidth="1"/>
    <col min="15650" max="15650" width="8.109375" customWidth="1"/>
    <col min="15651" max="15651" width="10.109375" customWidth="1"/>
    <col min="15889" max="15889" width="18.21875" customWidth="1"/>
    <col min="15890" max="15890" width="26.5546875" customWidth="1"/>
    <col min="15891" max="15891" width="9.44140625" customWidth="1"/>
    <col min="15898" max="15898" width="9.21875" customWidth="1"/>
    <col min="15906" max="15906" width="8.109375" customWidth="1"/>
    <col min="15907" max="15907" width="10.109375" customWidth="1"/>
    <col min="16145" max="16145" width="18.21875" customWidth="1"/>
    <col min="16146" max="16146" width="26.5546875" customWidth="1"/>
    <col min="16147" max="16147" width="9.44140625" customWidth="1"/>
    <col min="16154" max="16154" width="9.21875" customWidth="1"/>
    <col min="16162" max="16162" width="8.109375" customWidth="1"/>
    <col min="16163" max="16163" width="10.109375" customWidth="1"/>
  </cols>
  <sheetData>
    <row r="1" spans="1:57" ht="16.2" customHeight="1" thickBot="1" x14ac:dyDescent="0.35">
      <c r="A1" s="147" t="s">
        <v>105</v>
      </c>
      <c r="B1" s="147"/>
      <c r="C1" s="148"/>
      <c r="D1" s="155" t="s">
        <v>82</v>
      </c>
      <c r="E1" s="156"/>
      <c r="F1" s="156"/>
      <c r="G1" s="156"/>
      <c r="H1" s="156"/>
      <c r="I1" s="156"/>
      <c r="J1" s="157"/>
      <c r="K1" s="164" t="s">
        <v>103</v>
      </c>
      <c r="L1" s="165"/>
      <c r="M1" s="165"/>
      <c r="N1" s="165"/>
      <c r="O1" s="165"/>
      <c r="P1" s="165"/>
      <c r="Q1" s="166"/>
      <c r="R1" s="164" t="s">
        <v>29</v>
      </c>
      <c r="S1" s="165"/>
      <c r="T1" s="165"/>
      <c r="U1" s="165"/>
      <c r="V1" s="165"/>
      <c r="W1" s="165"/>
      <c r="X1" s="166"/>
      <c r="Y1" s="164" t="s">
        <v>79</v>
      </c>
      <c r="Z1" s="165"/>
      <c r="AA1" s="165"/>
      <c r="AB1" s="165"/>
      <c r="AC1" s="165"/>
      <c r="AD1" s="165"/>
      <c r="AE1" s="166"/>
      <c r="AF1" s="169" t="s">
        <v>35</v>
      </c>
      <c r="AG1" s="172" t="s">
        <v>28</v>
      </c>
      <c r="AH1" s="152" t="s">
        <v>36</v>
      </c>
      <c r="AI1" s="153"/>
      <c r="AJ1" s="153"/>
      <c r="AK1" s="153"/>
      <c r="AL1" s="153"/>
      <c r="AM1" s="154"/>
    </row>
    <row r="2" spans="1:57" s="8" customFormat="1" ht="22.8" customHeight="1" thickTop="1" x14ac:dyDescent="0.25">
      <c r="A2" s="158" t="s">
        <v>0</v>
      </c>
      <c r="B2" s="160" t="s">
        <v>1</v>
      </c>
      <c r="C2" s="1" t="s">
        <v>2</v>
      </c>
      <c r="D2" s="2" t="s">
        <v>3</v>
      </c>
      <c r="E2" s="3"/>
      <c r="F2" s="2" t="s">
        <v>4</v>
      </c>
      <c r="G2" s="3"/>
      <c r="H2" s="2" t="s">
        <v>5</v>
      </c>
      <c r="I2" s="4"/>
      <c r="J2" s="176" t="s">
        <v>49</v>
      </c>
      <c r="K2" s="5" t="s">
        <v>3</v>
      </c>
      <c r="L2" s="6"/>
      <c r="M2" s="5" t="s">
        <v>4</v>
      </c>
      <c r="N2" s="6"/>
      <c r="O2" s="5" t="s">
        <v>5</v>
      </c>
      <c r="P2" s="7"/>
      <c r="Q2" s="162" t="s">
        <v>49</v>
      </c>
      <c r="R2" s="5" t="s">
        <v>3</v>
      </c>
      <c r="S2" s="6"/>
      <c r="T2" s="5" t="s">
        <v>4</v>
      </c>
      <c r="U2" s="6"/>
      <c r="V2" s="5" t="s">
        <v>5</v>
      </c>
      <c r="W2" s="7"/>
      <c r="X2" s="162" t="s">
        <v>49</v>
      </c>
      <c r="Y2" s="5" t="s">
        <v>3</v>
      </c>
      <c r="Z2" s="6"/>
      <c r="AA2" s="5" t="s">
        <v>4</v>
      </c>
      <c r="AB2" s="6"/>
      <c r="AC2" s="5" t="s">
        <v>5</v>
      </c>
      <c r="AD2" s="7"/>
      <c r="AE2" s="162" t="s">
        <v>49</v>
      </c>
      <c r="AF2" s="170"/>
      <c r="AG2" s="173"/>
      <c r="AH2" s="149" t="s">
        <v>3</v>
      </c>
      <c r="AI2" s="150"/>
      <c r="AJ2" s="150" t="s">
        <v>4</v>
      </c>
      <c r="AK2" s="150"/>
      <c r="AL2" s="150" t="s">
        <v>5</v>
      </c>
      <c r="AM2" s="151"/>
      <c r="BD2" s="167" t="s">
        <v>81</v>
      </c>
      <c r="BE2" s="168"/>
    </row>
    <row r="3" spans="1:57" s="8" customFormat="1" ht="22.8" customHeight="1" thickBot="1" x14ac:dyDescent="0.3">
      <c r="A3" s="159"/>
      <c r="B3" s="161"/>
      <c r="C3" s="9" t="s">
        <v>6</v>
      </c>
      <c r="D3" s="10" t="s">
        <v>7</v>
      </c>
      <c r="E3" s="11" t="s">
        <v>8</v>
      </c>
      <c r="F3" s="10" t="s">
        <v>7</v>
      </c>
      <c r="G3" s="11" t="s">
        <v>8</v>
      </c>
      <c r="H3" s="10" t="s">
        <v>7</v>
      </c>
      <c r="I3" s="12" t="s">
        <v>8</v>
      </c>
      <c r="J3" s="177"/>
      <c r="K3" s="13" t="s">
        <v>7</v>
      </c>
      <c r="L3" s="14" t="s">
        <v>8</v>
      </c>
      <c r="M3" s="13" t="s">
        <v>7</v>
      </c>
      <c r="N3" s="14" t="s">
        <v>8</v>
      </c>
      <c r="O3" s="13" t="s">
        <v>7</v>
      </c>
      <c r="P3" s="15" t="s">
        <v>8</v>
      </c>
      <c r="Q3" s="163"/>
      <c r="R3" s="13" t="s">
        <v>7</v>
      </c>
      <c r="S3" s="14" t="s">
        <v>8</v>
      </c>
      <c r="T3" s="13" t="s">
        <v>7</v>
      </c>
      <c r="U3" s="14" t="s">
        <v>8</v>
      </c>
      <c r="V3" s="13" t="s">
        <v>7</v>
      </c>
      <c r="W3" s="15" t="s">
        <v>8</v>
      </c>
      <c r="X3" s="163"/>
      <c r="Y3" s="13" t="s">
        <v>7</v>
      </c>
      <c r="Z3" s="14" t="s">
        <v>8</v>
      </c>
      <c r="AA3" s="13" t="s">
        <v>7</v>
      </c>
      <c r="AB3" s="14" t="s">
        <v>8</v>
      </c>
      <c r="AC3" s="13" t="s">
        <v>7</v>
      </c>
      <c r="AD3" s="15" t="s">
        <v>8</v>
      </c>
      <c r="AE3" s="163"/>
      <c r="AF3" s="171"/>
      <c r="AG3" s="175"/>
      <c r="AH3" s="115" t="s">
        <v>8</v>
      </c>
      <c r="AI3" s="116" t="s">
        <v>27</v>
      </c>
      <c r="AJ3" s="116" t="s">
        <v>8</v>
      </c>
      <c r="AK3" s="116" t="s">
        <v>27</v>
      </c>
      <c r="AL3" s="116" t="s">
        <v>8</v>
      </c>
      <c r="AM3" s="117" t="s">
        <v>27</v>
      </c>
      <c r="AN3" s="121" t="s">
        <v>31</v>
      </c>
      <c r="AO3" s="121" t="s">
        <v>32</v>
      </c>
      <c r="AP3" s="121" t="s">
        <v>33</v>
      </c>
      <c r="AQ3" s="121" t="s">
        <v>34</v>
      </c>
      <c r="AR3" s="121" t="s">
        <v>37</v>
      </c>
      <c r="AS3" s="121" t="s">
        <v>38</v>
      </c>
      <c r="AT3" s="121" t="s">
        <v>39</v>
      </c>
      <c r="AU3" s="121" t="s">
        <v>40</v>
      </c>
      <c r="AV3" s="121" t="s">
        <v>41</v>
      </c>
      <c r="AW3" s="121" t="s">
        <v>42</v>
      </c>
      <c r="AX3" s="121" t="s">
        <v>43</v>
      </c>
      <c r="AY3" s="121" t="s">
        <v>44</v>
      </c>
      <c r="AZ3" s="121" t="s">
        <v>45</v>
      </c>
      <c r="BA3" s="121" t="s">
        <v>46</v>
      </c>
      <c r="BB3" s="121" t="s">
        <v>47</v>
      </c>
      <c r="BC3" s="121" t="s">
        <v>48</v>
      </c>
      <c r="BD3" s="141" t="s">
        <v>78</v>
      </c>
      <c r="BE3" s="142" t="s">
        <v>27</v>
      </c>
    </row>
    <row r="4" spans="1:57" x14ac:dyDescent="0.25">
      <c r="A4" s="145" t="s">
        <v>26</v>
      </c>
      <c r="B4" s="16" t="s">
        <v>13</v>
      </c>
      <c r="C4" s="17"/>
      <c r="D4" s="64" t="s">
        <v>69</v>
      </c>
      <c r="E4" s="65">
        <v>125</v>
      </c>
      <c r="F4" s="64" t="s">
        <v>76</v>
      </c>
      <c r="G4" s="65">
        <v>88</v>
      </c>
      <c r="H4" s="64" t="s">
        <v>71</v>
      </c>
      <c r="I4" s="66">
        <v>56</v>
      </c>
      <c r="J4" s="18">
        <f t="shared" ref="J4:J12" si="0">E4+G4+I4</f>
        <v>269</v>
      </c>
      <c r="K4" s="64" t="s">
        <v>69</v>
      </c>
      <c r="L4" s="65">
        <v>125</v>
      </c>
      <c r="M4" s="64" t="s">
        <v>75</v>
      </c>
      <c r="N4" s="65">
        <v>59</v>
      </c>
      <c r="O4" s="64" t="s">
        <v>64</v>
      </c>
      <c r="P4" s="83">
        <v>31</v>
      </c>
      <c r="Q4" s="19">
        <f t="shared" ref="Q4:Q37" si="1">L4+N4+P4</f>
        <v>215</v>
      </c>
      <c r="R4" s="64">
        <f>VLOOKUP(A4,[3]List1!$A$3:$I$20,4,0)</f>
        <v>1</v>
      </c>
      <c r="S4" s="91">
        <f>VLOOKUP(A4,[3]List1!$A$3:$I$20,5,0)</f>
        <v>125</v>
      </c>
      <c r="T4" s="64">
        <f>VLOOKUP(A4,[3]List1!$A$3:$I$20,6,0)</f>
        <v>2</v>
      </c>
      <c r="U4" s="91">
        <f>VLOOKUP(A4,[3]List1!$A$3:$I$20,7,0)</f>
        <v>100</v>
      </c>
      <c r="V4" s="64">
        <f>VLOOKUP(A4,[3]List1!$A$3:$I$20,8,0)</f>
        <v>1</v>
      </c>
      <c r="W4" s="92">
        <f>VLOOKUP(A4,[3]List1!$A$3:$I$20,9,0)</f>
        <v>125</v>
      </c>
      <c r="X4" s="19">
        <f t="shared" ref="X4:X37" si="2">S4+U4+W4</f>
        <v>350</v>
      </c>
      <c r="Y4" s="132"/>
      <c r="Z4" s="91"/>
      <c r="AA4" s="100"/>
      <c r="AB4" s="91"/>
      <c r="AC4" s="64"/>
      <c r="AD4" s="92"/>
      <c r="AE4" s="20">
        <f t="shared" ref="AE4:AE37" si="3">Z4+AB4+AD4</f>
        <v>0</v>
      </c>
      <c r="AF4" s="21">
        <f>LARGE(AN4:AQ4,1)+ LARGE(AN4:AQ4,2)+ LARGE(AN4:AQ4,3)</f>
        <v>834</v>
      </c>
      <c r="AG4" s="22">
        <f>RANK(AF4,$AF$4:$AF$37)</f>
        <v>2</v>
      </c>
      <c r="AH4" s="113">
        <f>LARGE(AR4:AU4,1)+ LARGE(AR4:AU4,2)+ LARGE(AR4:AU4,3)</f>
        <v>375</v>
      </c>
      <c r="AI4" s="122">
        <f>RANK(AH4,$AH$4:$AH$65)</f>
        <v>1</v>
      </c>
      <c r="AJ4" s="114">
        <f>LARGE(AV4:AY4,1)+ LARGE(AV4:AY4,2)+ LARGE(AV4:AY4,3)</f>
        <v>247</v>
      </c>
      <c r="AK4" s="125">
        <f>RANK(AJ4,$AJ$4:$AJ$65)</f>
        <v>8</v>
      </c>
      <c r="AL4" s="114">
        <f>LARGE(AZ4:BC4,1)+ LARGE(AZ4:BC4,2)+ LARGE(AZ4:BC4,3)</f>
        <v>212</v>
      </c>
      <c r="AM4" s="128">
        <f>RANK(AL4,$AL$4:$AL$65)</f>
        <v>6</v>
      </c>
      <c r="AN4" s="63">
        <f>J4</f>
        <v>269</v>
      </c>
      <c r="AO4" s="63">
        <f>Q4</f>
        <v>215</v>
      </c>
      <c r="AP4" s="63">
        <f>X4</f>
        <v>350</v>
      </c>
      <c r="AQ4" s="106">
        <f>AE4</f>
        <v>0</v>
      </c>
      <c r="AR4" s="106">
        <f>E4</f>
        <v>125</v>
      </c>
      <c r="AS4" s="106">
        <f>L4</f>
        <v>125</v>
      </c>
      <c r="AT4" s="106">
        <f>S4</f>
        <v>125</v>
      </c>
      <c r="AU4" s="106">
        <f>Z4</f>
        <v>0</v>
      </c>
      <c r="AV4" s="106">
        <f>G4</f>
        <v>88</v>
      </c>
      <c r="AW4" s="106">
        <f>N4</f>
        <v>59</v>
      </c>
      <c r="AX4" s="106">
        <f>U4</f>
        <v>100</v>
      </c>
      <c r="AY4" s="106">
        <f>AB4</f>
        <v>0</v>
      </c>
      <c r="AZ4" s="106">
        <f>I4</f>
        <v>56</v>
      </c>
      <c r="BA4" s="106">
        <f>P4</f>
        <v>31</v>
      </c>
      <c r="BB4" s="106">
        <f>W4</f>
        <v>125</v>
      </c>
      <c r="BC4" s="106">
        <f>AD4</f>
        <v>0</v>
      </c>
      <c r="BD4" s="138">
        <f>SUM(AN4:BC4)</f>
        <v>1668</v>
      </c>
      <c r="BE4" s="139">
        <f>RANK(BD4,$BD$4:$BD$65)</f>
        <v>4</v>
      </c>
    </row>
    <row r="5" spans="1:57" x14ac:dyDescent="0.25">
      <c r="A5" s="146" t="s">
        <v>84</v>
      </c>
      <c r="B5" s="23" t="s">
        <v>59</v>
      </c>
      <c r="C5" s="24"/>
      <c r="D5" s="67"/>
      <c r="E5" s="68"/>
      <c r="F5" s="67"/>
      <c r="G5" s="68"/>
      <c r="H5" s="67"/>
      <c r="I5" s="69"/>
      <c r="J5" s="25">
        <f t="shared" si="0"/>
        <v>0</v>
      </c>
      <c r="K5" s="67" t="s">
        <v>64</v>
      </c>
      <c r="L5" s="68">
        <v>31</v>
      </c>
      <c r="M5" s="67" t="s">
        <v>68</v>
      </c>
      <c r="N5" s="68">
        <v>0</v>
      </c>
      <c r="O5" s="67" t="s">
        <v>68</v>
      </c>
      <c r="P5" s="84">
        <v>0</v>
      </c>
      <c r="Q5" s="26">
        <f t="shared" si="1"/>
        <v>31</v>
      </c>
      <c r="R5" s="72">
        <v>0</v>
      </c>
      <c r="S5" s="93">
        <v>0</v>
      </c>
      <c r="T5" s="72">
        <v>0</v>
      </c>
      <c r="U5" s="93">
        <v>0</v>
      </c>
      <c r="V5" s="72">
        <v>0</v>
      </c>
      <c r="W5" s="94">
        <v>0</v>
      </c>
      <c r="X5" s="26">
        <f t="shared" si="2"/>
        <v>0</v>
      </c>
      <c r="Y5" s="118"/>
      <c r="Z5" s="93"/>
      <c r="AA5" s="95"/>
      <c r="AB5" s="93"/>
      <c r="AC5" s="118"/>
      <c r="AD5" s="94"/>
      <c r="AE5" s="27">
        <f t="shared" si="3"/>
        <v>0</v>
      </c>
      <c r="AF5" s="28">
        <f t="shared" ref="AF5:AF37" si="4">LARGE(AN5:AQ5,1)+ LARGE(AN5:AQ5,2)+ LARGE(AN5:AQ5,3)</f>
        <v>31</v>
      </c>
      <c r="AG5" s="29">
        <f t="shared" ref="AG5:AG37" si="5">RANK(AF5,$AF$4:$AF$37)</f>
        <v>23</v>
      </c>
      <c r="AH5" s="107">
        <f t="shared" ref="AH5:AH37" si="6">LARGE(AR5:AU5,1)+ LARGE(AR5:AU5,2)+ LARGE(AR5:AU5,3)</f>
        <v>31</v>
      </c>
      <c r="AI5" s="123">
        <f t="shared" ref="AI5:AI37" si="7">RANK(AH5,$AH$4:$AH$65)</f>
        <v>26</v>
      </c>
      <c r="AJ5" s="108">
        <f t="shared" ref="AJ5:AJ37" si="8">LARGE(AV5:AY5,1)+ LARGE(AV5:AY5,2)+ LARGE(AV5:AY5,3)</f>
        <v>0</v>
      </c>
      <c r="AK5" s="126">
        <f t="shared" ref="AK5:AK37" si="9">RANK(AJ5,$AJ$4:$AJ$65)</f>
        <v>34</v>
      </c>
      <c r="AL5" s="108">
        <f t="shared" ref="AL5:AL37" si="10">LARGE(AZ5:BC5,1)+ LARGE(AZ5:BC5,2)+ LARGE(AZ5:BC5,3)</f>
        <v>0</v>
      </c>
      <c r="AM5" s="129">
        <f t="shared" ref="AM5:AM37" si="11">RANK(AL5,$AL$4:$AL$65)</f>
        <v>29</v>
      </c>
      <c r="AN5" s="63">
        <f t="shared" ref="AN5:AN37" si="12">J5</f>
        <v>0</v>
      </c>
      <c r="AO5" s="63">
        <f t="shared" ref="AO5:AO37" si="13">Q5</f>
        <v>31</v>
      </c>
      <c r="AP5" s="63">
        <f t="shared" ref="AP5:AP37" si="14">X5</f>
        <v>0</v>
      </c>
      <c r="AQ5" s="106">
        <f t="shared" ref="AQ5:AQ37" si="15">AE5</f>
        <v>0</v>
      </c>
      <c r="AR5" s="106">
        <f t="shared" ref="AR5:AR37" si="16">E5</f>
        <v>0</v>
      </c>
      <c r="AS5" s="106">
        <f t="shared" ref="AS5:AS37" si="17">L5</f>
        <v>31</v>
      </c>
      <c r="AT5" s="106">
        <f t="shared" ref="AT5:AT37" si="18">S5</f>
        <v>0</v>
      </c>
      <c r="AU5" s="106">
        <f t="shared" ref="AU5:AU37" si="19">Z5</f>
        <v>0</v>
      </c>
      <c r="AV5" s="106">
        <f t="shared" ref="AV5:AV37" si="20">G5</f>
        <v>0</v>
      </c>
      <c r="AW5" s="106">
        <f t="shared" ref="AW5:AW37" si="21">N5</f>
        <v>0</v>
      </c>
      <c r="AX5" s="106">
        <f t="shared" ref="AX5:AX37" si="22">U5</f>
        <v>0</v>
      </c>
      <c r="AY5" s="106">
        <f t="shared" ref="AY5:AY37" si="23">AB5</f>
        <v>0</v>
      </c>
      <c r="AZ5" s="106">
        <f t="shared" ref="AZ5:AZ37" si="24">I5</f>
        <v>0</v>
      </c>
      <c r="BA5" s="106">
        <f t="shared" ref="BA5:BA37" si="25">P5</f>
        <v>0</v>
      </c>
      <c r="BB5" s="106">
        <f t="shared" ref="BB5:BB37" si="26">W5</f>
        <v>0</v>
      </c>
      <c r="BC5" s="106">
        <f t="shared" ref="BC5:BC37" si="27">AD5</f>
        <v>0</v>
      </c>
      <c r="BD5" s="134">
        <f t="shared" ref="BD5:BD37" si="28">SUM(AN5:BC5)</f>
        <v>62</v>
      </c>
      <c r="BE5" s="135">
        <f t="shared" ref="BE5:BE37" si="29">RANK(BD5,$BD$4:$BD$65)</f>
        <v>37</v>
      </c>
    </row>
    <row r="6" spans="1:57" x14ac:dyDescent="0.25">
      <c r="A6" s="146" t="s">
        <v>85</v>
      </c>
      <c r="B6" s="23" t="s">
        <v>86</v>
      </c>
      <c r="C6" s="24"/>
      <c r="D6" s="67" t="s">
        <v>67</v>
      </c>
      <c r="E6" s="68">
        <v>75</v>
      </c>
      <c r="F6" s="67" t="s">
        <v>77</v>
      </c>
      <c r="G6" s="68">
        <v>63</v>
      </c>
      <c r="H6" s="67" t="s">
        <v>71</v>
      </c>
      <c r="I6" s="69">
        <v>56</v>
      </c>
      <c r="J6" s="25">
        <f t="shared" si="0"/>
        <v>194</v>
      </c>
      <c r="K6" s="67"/>
      <c r="L6" s="68"/>
      <c r="M6" s="67"/>
      <c r="N6" s="68"/>
      <c r="O6" s="67"/>
      <c r="P6" s="84"/>
      <c r="Q6" s="26">
        <f t="shared" si="1"/>
        <v>0</v>
      </c>
      <c r="R6" s="95">
        <v>0</v>
      </c>
      <c r="S6" s="93">
        <v>0</v>
      </c>
      <c r="T6" s="72">
        <v>0</v>
      </c>
      <c r="U6" s="93">
        <v>0</v>
      </c>
      <c r="V6" s="72">
        <v>0</v>
      </c>
      <c r="W6" s="94">
        <v>0</v>
      </c>
      <c r="X6" s="26">
        <f t="shared" si="2"/>
        <v>0</v>
      </c>
      <c r="Y6" s="118"/>
      <c r="Z6" s="93"/>
      <c r="AA6" s="118"/>
      <c r="AB6" s="93"/>
      <c r="AC6" s="95"/>
      <c r="AD6" s="94"/>
      <c r="AE6" s="27">
        <f t="shared" si="3"/>
        <v>0</v>
      </c>
      <c r="AF6" s="28">
        <f t="shared" si="4"/>
        <v>194</v>
      </c>
      <c r="AG6" s="29">
        <f t="shared" si="5"/>
        <v>13</v>
      </c>
      <c r="AH6" s="107">
        <f t="shared" si="6"/>
        <v>75</v>
      </c>
      <c r="AI6" s="123">
        <f t="shared" si="7"/>
        <v>15</v>
      </c>
      <c r="AJ6" s="108">
        <f t="shared" si="8"/>
        <v>63</v>
      </c>
      <c r="AK6" s="126">
        <f t="shared" si="9"/>
        <v>25</v>
      </c>
      <c r="AL6" s="108">
        <f t="shared" si="10"/>
        <v>56</v>
      </c>
      <c r="AM6" s="129">
        <f t="shared" si="11"/>
        <v>17</v>
      </c>
      <c r="AN6" s="63">
        <f t="shared" si="12"/>
        <v>194</v>
      </c>
      <c r="AO6" s="63">
        <f t="shared" si="13"/>
        <v>0</v>
      </c>
      <c r="AP6" s="63">
        <f t="shared" si="14"/>
        <v>0</v>
      </c>
      <c r="AQ6" s="106">
        <f t="shared" si="15"/>
        <v>0</v>
      </c>
      <c r="AR6" s="106">
        <f t="shared" si="16"/>
        <v>75</v>
      </c>
      <c r="AS6" s="106">
        <f t="shared" si="17"/>
        <v>0</v>
      </c>
      <c r="AT6" s="106">
        <f t="shared" si="18"/>
        <v>0</v>
      </c>
      <c r="AU6" s="106">
        <f t="shared" si="19"/>
        <v>0</v>
      </c>
      <c r="AV6" s="106">
        <f t="shared" si="20"/>
        <v>63</v>
      </c>
      <c r="AW6" s="106">
        <f t="shared" si="21"/>
        <v>0</v>
      </c>
      <c r="AX6" s="106">
        <f t="shared" si="22"/>
        <v>0</v>
      </c>
      <c r="AY6" s="106">
        <f t="shared" si="23"/>
        <v>0</v>
      </c>
      <c r="AZ6" s="106">
        <f t="shared" si="24"/>
        <v>56</v>
      </c>
      <c r="BA6" s="106">
        <f t="shared" si="25"/>
        <v>0</v>
      </c>
      <c r="BB6" s="106">
        <f t="shared" si="26"/>
        <v>0</v>
      </c>
      <c r="BC6" s="106">
        <f t="shared" si="27"/>
        <v>0</v>
      </c>
      <c r="BD6" s="134">
        <f t="shared" si="28"/>
        <v>388</v>
      </c>
      <c r="BE6" s="135">
        <f t="shared" si="29"/>
        <v>21</v>
      </c>
    </row>
    <row r="7" spans="1:57" x14ac:dyDescent="0.25">
      <c r="A7" s="146" t="s">
        <v>87</v>
      </c>
      <c r="B7" s="23" t="s">
        <v>13</v>
      </c>
      <c r="C7" s="24"/>
      <c r="D7" s="67" t="s">
        <v>68</v>
      </c>
      <c r="E7" s="70">
        <v>0</v>
      </c>
      <c r="F7" s="67" t="s">
        <v>76</v>
      </c>
      <c r="G7" s="68">
        <v>88</v>
      </c>
      <c r="H7" s="67" t="s">
        <v>65</v>
      </c>
      <c r="I7" s="69">
        <v>44</v>
      </c>
      <c r="J7" s="25">
        <f t="shared" si="0"/>
        <v>132</v>
      </c>
      <c r="K7" s="67" t="s">
        <v>68</v>
      </c>
      <c r="L7" s="70">
        <v>0</v>
      </c>
      <c r="M7" s="67" t="s">
        <v>75</v>
      </c>
      <c r="N7" s="68">
        <v>59</v>
      </c>
      <c r="O7" s="67" t="s">
        <v>68</v>
      </c>
      <c r="P7" s="84">
        <v>0</v>
      </c>
      <c r="Q7" s="26">
        <f t="shared" si="1"/>
        <v>59</v>
      </c>
      <c r="R7" s="119">
        <v>0</v>
      </c>
      <c r="S7" s="93">
        <v>0</v>
      </c>
      <c r="T7" s="72">
        <v>0</v>
      </c>
      <c r="U7" s="93">
        <v>0</v>
      </c>
      <c r="V7" s="72">
        <v>0</v>
      </c>
      <c r="W7" s="94">
        <v>0</v>
      </c>
      <c r="X7" s="26">
        <f t="shared" si="2"/>
        <v>0</v>
      </c>
      <c r="Y7" s="118"/>
      <c r="Z7" s="93"/>
      <c r="AA7" s="95"/>
      <c r="AB7" s="93"/>
      <c r="AC7" s="72"/>
      <c r="AD7" s="94"/>
      <c r="AE7" s="27">
        <f t="shared" si="3"/>
        <v>0</v>
      </c>
      <c r="AF7" s="30">
        <f t="shared" si="4"/>
        <v>191</v>
      </c>
      <c r="AG7" s="29">
        <f t="shared" si="5"/>
        <v>14</v>
      </c>
      <c r="AH7" s="107">
        <f t="shared" si="6"/>
        <v>0</v>
      </c>
      <c r="AI7" s="123">
        <f t="shared" si="7"/>
        <v>33</v>
      </c>
      <c r="AJ7" s="108">
        <f t="shared" si="8"/>
        <v>147</v>
      </c>
      <c r="AK7" s="126">
        <f t="shared" si="9"/>
        <v>14</v>
      </c>
      <c r="AL7" s="108">
        <f t="shared" si="10"/>
        <v>44</v>
      </c>
      <c r="AM7" s="129">
        <f t="shared" si="11"/>
        <v>24</v>
      </c>
      <c r="AN7" s="63">
        <f t="shared" si="12"/>
        <v>132</v>
      </c>
      <c r="AO7" s="63">
        <f t="shared" si="13"/>
        <v>59</v>
      </c>
      <c r="AP7" s="63">
        <f t="shared" si="14"/>
        <v>0</v>
      </c>
      <c r="AQ7" s="106">
        <f t="shared" si="15"/>
        <v>0</v>
      </c>
      <c r="AR7" s="106">
        <f t="shared" si="16"/>
        <v>0</v>
      </c>
      <c r="AS7" s="106">
        <f t="shared" si="17"/>
        <v>0</v>
      </c>
      <c r="AT7" s="106">
        <f t="shared" si="18"/>
        <v>0</v>
      </c>
      <c r="AU7" s="106">
        <f t="shared" si="19"/>
        <v>0</v>
      </c>
      <c r="AV7" s="106">
        <f t="shared" si="20"/>
        <v>88</v>
      </c>
      <c r="AW7" s="106">
        <f t="shared" si="21"/>
        <v>59</v>
      </c>
      <c r="AX7" s="106">
        <f t="shared" si="22"/>
        <v>0</v>
      </c>
      <c r="AY7" s="106">
        <f t="shared" si="23"/>
        <v>0</v>
      </c>
      <c r="AZ7" s="106">
        <f t="shared" si="24"/>
        <v>44</v>
      </c>
      <c r="BA7" s="106">
        <f t="shared" si="25"/>
        <v>0</v>
      </c>
      <c r="BB7" s="106">
        <f t="shared" si="26"/>
        <v>0</v>
      </c>
      <c r="BC7" s="106">
        <f t="shared" si="27"/>
        <v>0</v>
      </c>
      <c r="BD7" s="134">
        <f t="shared" si="28"/>
        <v>382</v>
      </c>
      <c r="BE7" s="135">
        <f t="shared" si="29"/>
        <v>22</v>
      </c>
    </row>
    <row r="8" spans="1:57" x14ac:dyDescent="0.25">
      <c r="A8" s="146" t="s">
        <v>88</v>
      </c>
      <c r="B8" s="23" t="s">
        <v>89</v>
      </c>
      <c r="C8" s="24"/>
      <c r="D8" s="67" t="s">
        <v>65</v>
      </c>
      <c r="E8" s="70">
        <v>44</v>
      </c>
      <c r="F8" s="67" t="s">
        <v>68</v>
      </c>
      <c r="G8" s="68">
        <v>0</v>
      </c>
      <c r="H8" s="67" t="s">
        <v>65</v>
      </c>
      <c r="I8" s="69">
        <v>44</v>
      </c>
      <c r="J8" s="25">
        <f t="shared" si="0"/>
        <v>88</v>
      </c>
      <c r="K8" s="67"/>
      <c r="L8" s="70"/>
      <c r="M8" s="67"/>
      <c r="N8" s="68"/>
      <c r="O8" s="67"/>
      <c r="P8" s="84"/>
      <c r="Q8" s="26">
        <f t="shared" si="1"/>
        <v>0</v>
      </c>
      <c r="R8" s="119">
        <v>0</v>
      </c>
      <c r="S8" s="93">
        <v>0</v>
      </c>
      <c r="T8" s="72">
        <v>0</v>
      </c>
      <c r="U8" s="93">
        <v>0</v>
      </c>
      <c r="V8" s="72">
        <v>0</v>
      </c>
      <c r="W8" s="94">
        <v>0</v>
      </c>
      <c r="X8" s="26">
        <f t="shared" si="2"/>
        <v>0</v>
      </c>
      <c r="Y8" s="119"/>
      <c r="Z8" s="93"/>
      <c r="AA8" s="95"/>
      <c r="AB8" s="93"/>
      <c r="AC8" s="95"/>
      <c r="AD8" s="94"/>
      <c r="AE8" s="27">
        <f t="shared" si="3"/>
        <v>0</v>
      </c>
      <c r="AF8" s="30">
        <f t="shared" si="4"/>
        <v>88</v>
      </c>
      <c r="AG8" s="29">
        <f t="shared" si="5"/>
        <v>22</v>
      </c>
      <c r="AH8" s="107">
        <f t="shared" si="6"/>
        <v>44</v>
      </c>
      <c r="AI8" s="123">
        <f t="shared" si="7"/>
        <v>24</v>
      </c>
      <c r="AJ8" s="108">
        <f t="shared" si="8"/>
        <v>0</v>
      </c>
      <c r="AK8" s="126">
        <f t="shared" si="9"/>
        <v>34</v>
      </c>
      <c r="AL8" s="108">
        <f t="shared" si="10"/>
        <v>44</v>
      </c>
      <c r="AM8" s="129">
        <f t="shared" si="11"/>
        <v>24</v>
      </c>
      <c r="AN8" s="63">
        <f t="shared" si="12"/>
        <v>88</v>
      </c>
      <c r="AO8" s="63">
        <f t="shared" si="13"/>
        <v>0</v>
      </c>
      <c r="AP8" s="63">
        <f t="shared" si="14"/>
        <v>0</v>
      </c>
      <c r="AQ8" s="106">
        <f t="shared" si="15"/>
        <v>0</v>
      </c>
      <c r="AR8" s="106">
        <f t="shared" si="16"/>
        <v>44</v>
      </c>
      <c r="AS8" s="106">
        <f t="shared" si="17"/>
        <v>0</v>
      </c>
      <c r="AT8" s="106">
        <f t="shared" si="18"/>
        <v>0</v>
      </c>
      <c r="AU8" s="106">
        <f t="shared" si="19"/>
        <v>0</v>
      </c>
      <c r="AV8" s="106">
        <f t="shared" si="20"/>
        <v>0</v>
      </c>
      <c r="AW8" s="106">
        <f t="shared" si="21"/>
        <v>0</v>
      </c>
      <c r="AX8" s="106">
        <f t="shared" si="22"/>
        <v>0</v>
      </c>
      <c r="AY8" s="106">
        <f t="shared" si="23"/>
        <v>0</v>
      </c>
      <c r="AZ8" s="106">
        <f t="shared" si="24"/>
        <v>44</v>
      </c>
      <c r="BA8" s="106">
        <f t="shared" si="25"/>
        <v>0</v>
      </c>
      <c r="BB8" s="106">
        <f t="shared" si="26"/>
        <v>0</v>
      </c>
      <c r="BC8" s="106">
        <f t="shared" si="27"/>
        <v>0</v>
      </c>
      <c r="BD8" s="134">
        <f t="shared" si="28"/>
        <v>176</v>
      </c>
      <c r="BE8" s="135">
        <f t="shared" si="29"/>
        <v>35</v>
      </c>
    </row>
    <row r="9" spans="1:57" x14ac:dyDescent="0.25">
      <c r="A9" s="146" t="s">
        <v>90</v>
      </c>
      <c r="B9" s="23" t="s">
        <v>12</v>
      </c>
      <c r="C9" s="24"/>
      <c r="D9" s="67"/>
      <c r="E9" s="70"/>
      <c r="F9" s="67"/>
      <c r="G9" s="70"/>
      <c r="H9" s="67"/>
      <c r="I9" s="71"/>
      <c r="J9" s="25">
        <f t="shared" si="0"/>
        <v>0</v>
      </c>
      <c r="K9" s="67" t="s">
        <v>72</v>
      </c>
      <c r="L9" s="68">
        <v>19</v>
      </c>
      <c r="M9" s="67" t="s">
        <v>67</v>
      </c>
      <c r="N9" s="68">
        <v>75</v>
      </c>
      <c r="O9" s="67" t="s">
        <v>70</v>
      </c>
      <c r="P9" s="84">
        <v>50</v>
      </c>
      <c r="Q9" s="26">
        <f t="shared" si="1"/>
        <v>144</v>
      </c>
      <c r="R9" s="119">
        <v>0</v>
      </c>
      <c r="S9" s="93">
        <v>0</v>
      </c>
      <c r="T9" s="72">
        <v>0</v>
      </c>
      <c r="U9" s="93">
        <v>0</v>
      </c>
      <c r="V9" s="72">
        <v>0</v>
      </c>
      <c r="W9" s="94">
        <v>0</v>
      </c>
      <c r="X9" s="26">
        <f t="shared" si="2"/>
        <v>0</v>
      </c>
      <c r="Y9" s="118"/>
      <c r="Z9" s="93"/>
      <c r="AA9" s="95"/>
      <c r="AB9" s="93"/>
      <c r="AC9" s="95"/>
      <c r="AD9" s="94"/>
      <c r="AE9" s="27">
        <f t="shared" si="3"/>
        <v>0</v>
      </c>
      <c r="AF9" s="30">
        <f t="shared" si="4"/>
        <v>144</v>
      </c>
      <c r="AG9" s="29">
        <f t="shared" si="5"/>
        <v>17</v>
      </c>
      <c r="AH9" s="107">
        <f t="shared" si="6"/>
        <v>19</v>
      </c>
      <c r="AI9" s="123">
        <f t="shared" si="7"/>
        <v>31</v>
      </c>
      <c r="AJ9" s="108">
        <f t="shared" si="8"/>
        <v>75</v>
      </c>
      <c r="AK9" s="126">
        <f t="shared" si="9"/>
        <v>23</v>
      </c>
      <c r="AL9" s="108">
        <f t="shared" si="10"/>
        <v>50</v>
      </c>
      <c r="AM9" s="109">
        <f t="shared" si="11"/>
        <v>19</v>
      </c>
      <c r="AN9" s="63">
        <f t="shared" si="12"/>
        <v>0</v>
      </c>
      <c r="AO9" s="63">
        <f t="shared" si="13"/>
        <v>144</v>
      </c>
      <c r="AP9" s="63">
        <f t="shared" si="14"/>
        <v>0</v>
      </c>
      <c r="AQ9" s="106">
        <f t="shared" si="15"/>
        <v>0</v>
      </c>
      <c r="AR9" s="106">
        <f t="shared" si="16"/>
        <v>0</v>
      </c>
      <c r="AS9" s="106">
        <f t="shared" si="17"/>
        <v>19</v>
      </c>
      <c r="AT9" s="106">
        <f t="shared" si="18"/>
        <v>0</v>
      </c>
      <c r="AU9" s="106">
        <f t="shared" si="19"/>
        <v>0</v>
      </c>
      <c r="AV9" s="106">
        <f t="shared" si="20"/>
        <v>0</v>
      </c>
      <c r="AW9" s="106">
        <f t="shared" si="21"/>
        <v>75</v>
      </c>
      <c r="AX9" s="106">
        <f t="shared" si="22"/>
        <v>0</v>
      </c>
      <c r="AY9" s="106">
        <f t="shared" si="23"/>
        <v>0</v>
      </c>
      <c r="AZ9" s="106">
        <f t="shared" si="24"/>
        <v>0</v>
      </c>
      <c r="BA9" s="106">
        <f t="shared" si="25"/>
        <v>50</v>
      </c>
      <c r="BB9" s="106">
        <f t="shared" si="26"/>
        <v>0</v>
      </c>
      <c r="BC9" s="106">
        <f t="shared" si="27"/>
        <v>0</v>
      </c>
      <c r="BD9" s="134">
        <f t="shared" si="28"/>
        <v>288</v>
      </c>
      <c r="BE9" s="135">
        <f t="shared" si="29"/>
        <v>27</v>
      </c>
    </row>
    <row r="10" spans="1:57" x14ac:dyDescent="0.25">
      <c r="A10" s="146" t="s">
        <v>91</v>
      </c>
      <c r="B10" s="23" t="s">
        <v>12</v>
      </c>
      <c r="C10" s="24"/>
      <c r="D10" s="67"/>
      <c r="E10" s="68"/>
      <c r="F10" s="67"/>
      <c r="G10" s="68"/>
      <c r="H10" s="67"/>
      <c r="I10" s="69"/>
      <c r="J10" s="25">
        <f t="shared" si="0"/>
        <v>0</v>
      </c>
      <c r="K10" s="67" t="s">
        <v>70</v>
      </c>
      <c r="L10" s="70">
        <v>50</v>
      </c>
      <c r="M10" s="67" t="s">
        <v>65</v>
      </c>
      <c r="N10" s="68">
        <v>44</v>
      </c>
      <c r="O10" s="67" t="s">
        <v>68</v>
      </c>
      <c r="P10" s="85">
        <v>0</v>
      </c>
      <c r="Q10" s="26">
        <f t="shared" si="1"/>
        <v>94</v>
      </c>
      <c r="R10" s="119">
        <v>0</v>
      </c>
      <c r="S10" s="93">
        <v>0</v>
      </c>
      <c r="T10" s="72">
        <v>0</v>
      </c>
      <c r="U10" s="93">
        <v>0</v>
      </c>
      <c r="V10" s="72">
        <v>0</v>
      </c>
      <c r="W10" s="94">
        <v>0</v>
      </c>
      <c r="X10" s="26">
        <f t="shared" si="2"/>
        <v>0</v>
      </c>
      <c r="Y10" s="119"/>
      <c r="Z10" s="93"/>
      <c r="AA10" s="95"/>
      <c r="AB10" s="93"/>
      <c r="AC10" s="95"/>
      <c r="AD10" s="94"/>
      <c r="AE10" s="27">
        <f t="shared" si="3"/>
        <v>0</v>
      </c>
      <c r="AF10" s="30">
        <f t="shared" si="4"/>
        <v>94</v>
      </c>
      <c r="AG10" s="29">
        <f t="shared" si="5"/>
        <v>20</v>
      </c>
      <c r="AH10" s="107">
        <f t="shared" si="6"/>
        <v>50</v>
      </c>
      <c r="AI10" s="123">
        <f t="shared" si="7"/>
        <v>23</v>
      </c>
      <c r="AJ10" s="108">
        <f t="shared" si="8"/>
        <v>44</v>
      </c>
      <c r="AK10" s="126">
        <f t="shared" si="9"/>
        <v>33</v>
      </c>
      <c r="AL10" s="108">
        <f t="shared" si="10"/>
        <v>0</v>
      </c>
      <c r="AM10" s="109">
        <f t="shared" si="11"/>
        <v>29</v>
      </c>
      <c r="AN10" s="63">
        <f t="shared" si="12"/>
        <v>0</v>
      </c>
      <c r="AO10" s="63">
        <f t="shared" si="13"/>
        <v>94</v>
      </c>
      <c r="AP10" s="63">
        <f t="shared" si="14"/>
        <v>0</v>
      </c>
      <c r="AQ10" s="106">
        <f t="shared" si="15"/>
        <v>0</v>
      </c>
      <c r="AR10" s="106">
        <f t="shared" si="16"/>
        <v>0</v>
      </c>
      <c r="AS10" s="106">
        <f t="shared" si="17"/>
        <v>50</v>
      </c>
      <c r="AT10" s="106">
        <f t="shared" si="18"/>
        <v>0</v>
      </c>
      <c r="AU10" s="106">
        <f t="shared" si="19"/>
        <v>0</v>
      </c>
      <c r="AV10" s="106">
        <f t="shared" si="20"/>
        <v>0</v>
      </c>
      <c r="AW10" s="106">
        <f t="shared" si="21"/>
        <v>44</v>
      </c>
      <c r="AX10" s="106">
        <f t="shared" si="22"/>
        <v>0</v>
      </c>
      <c r="AY10" s="106">
        <f t="shared" si="23"/>
        <v>0</v>
      </c>
      <c r="AZ10" s="106">
        <f t="shared" si="24"/>
        <v>0</v>
      </c>
      <c r="BA10" s="106">
        <f t="shared" si="25"/>
        <v>0</v>
      </c>
      <c r="BB10" s="106">
        <f t="shared" si="26"/>
        <v>0</v>
      </c>
      <c r="BC10" s="106">
        <f t="shared" si="27"/>
        <v>0</v>
      </c>
      <c r="BD10" s="134">
        <f t="shared" si="28"/>
        <v>188</v>
      </c>
      <c r="BE10" s="135">
        <f t="shared" si="29"/>
        <v>33</v>
      </c>
    </row>
    <row r="11" spans="1:57" x14ac:dyDescent="0.25">
      <c r="A11" s="146" t="s">
        <v>92</v>
      </c>
      <c r="B11" s="23" t="s">
        <v>12</v>
      </c>
      <c r="C11" s="24"/>
      <c r="D11" s="67"/>
      <c r="E11" s="68"/>
      <c r="F11" s="67"/>
      <c r="G11" s="68"/>
      <c r="H11" s="67"/>
      <c r="I11" s="69"/>
      <c r="J11" s="25">
        <f t="shared" si="0"/>
        <v>0</v>
      </c>
      <c r="K11" s="67" t="s">
        <v>72</v>
      </c>
      <c r="L11" s="68">
        <v>19</v>
      </c>
      <c r="M11" s="67" t="s">
        <v>68</v>
      </c>
      <c r="N11" s="68">
        <v>0</v>
      </c>
      <c r="O11" s="67" t="s">
        <v>68</v>
      </c>
      <c r="P11" s="84">
        <v>0</v>
      </c>
      <c r="Q11" s="26">
        <f t="shared" si="1"/>
        <v>19</v>
      </c>
      <c r="R11" s="119">
        <v>0</v>
      </c>
      <c r="S11" s="93">
        <v>0</v>
      </c>
      <c r="T11" s="72">
        <v>0</v>
      </c>
      <c r="U11" s="93">
        <v>0</v>
      </c>
      <c r="V11" s="72">
        <v>0</v>
      </c>
      <c r="W11" s="94">
        <v>0</v>
      </c>
      <c r="X11" s="26">
        <f t="shared" si="2"/>
        <v>0</v>
      </c>
      <c r="Y11" s="119"/>
      <c r="Z11" s="93"/>
      <c r="AA11" s="118"/>
      <c r="AB11" s="93"/>
      <c r="AC11" s="119"/>
      <c r="AD11" s="94"/>
      <c r="AE11" s="27">
        <f t="shared" si="3"/>
        <v>0</v>
      </c>
      <c r="AF11" s="30">
        <f t="shared" si="4"/>
        <v>19</v>
      </c>
      <c r="AG11" s="29">
        <f t="shared" si="5"/>
        <v>25</v>
      </c>
      <c r="AH11" s="107">
        <f t="shared" si="6"/>
        <v>19</v>
      </c>
      <c r="AI11" s="123">
        <f t="shared" si="7"/>
        <v>31</v>
      </c>
      <c r="AJ11" s="108">
        <f t="shared" si="8"/>
        <v>0</v>
      </c>
      <c r="AK11" s="126">
        <f t="shared" si="9"/>
        <v>34</v>
      </c>
      <c r="AL11" s="108">
        <f t="shared" si="10"/>
        <v>0</v>
      </c>
      <c r="AM11" s="109">
        <f t="shared" si="11"/>
        <v>29</v>
      </c>
      <c r="AN11" s="63">
        <f t="shared" si="12"/>
        <v>0</v>
      </c>
      <c r="AO11" s="63">
        <f t="shared" si="13"/>
        <v>19</v>
      </c>
      <c r="AP11" s="63">
        <f t="shared" si="14"/>
        <v>0</v>
      </c>
      <c r="AQ11" s="106">
        <f t="shared" si="15"/>
        <v>0</v>
      </c>
      <c r="AR11" s="106">
        <f t="shared" si="16"/>
        <v>0</v>
      </c>
      <c r="AS11" s="106">
        <f t="shared" si="17"/>
        <v>19</v>
      </c>
      <c r="AT11" s="106">
        <f t="shared" si="18"/>
        <v>0</v>
      </c>
      <c r="AU11" s="106">
        <f t="shared" si="19"/>
        <v>0</v>
      </c>
      <c r="AV11" s="106">
        <f t="shared" si="20"/>
        <v>0</v>
      </c>
      <c r="AW11" s="106">
        <f t="shared" si="21"/>
        <v>0</v>
      </c>
      <c r="AX11" s="106">
        <f t="shared" si="22"/>
        <v>0</v>
      </c>
      <c r="AY11" s="106">
        <f t="shared" si="23"/>
        <v>0</v>
      </c>
      <c r="AZ11" s="106">
        <f t="shared" si="24"/>
        <v>0</v>
      </c>
      <c r="BA11" s="106">
        <f t="shared" si="25"/>
        <v>0</v>
      </c>
      <c r="BB11" s="106">
        <f t="shared" si="26"/>
        <v>0</v>
      </c>
      <c r="BC11" s="106">
        <f t="shared" si="27"/>
        <v>0</v>
      </c>
      <c r="BD11" s="134">
        <f t="shared" si="28"/>
        <v>38</v>
      </c>
      <c r="BE11" s="135">
        <f t="shared" si="29"/>
        <v>39</v>
      </c>
    </row>
    <row r="12" spans="1:57" x14ac:dyDescent="0.25">
      <c r="A12" s="146" t="s">
        <v>11</v>
      </c>
      <c r="B12" s="23" t="s">
        <v>12</v>
      </c>
      <c r="C12" s="24"/>
      <c r="D12" s="67" t="s">
        <v>73</v>
      </c>
      <c r="E12" s="70">
        <v>100</v>
      </c>
      <c r="F12" s="67" t="s">
        <v>73</v>
      </c>
      <c r="G12" s="70">
        <v>100</v>
      </c>
      <c r="H12" s="67" t="s">
        <v>73</v>
      </c>
      <c r="I12" s="71">
        <v>100</v>
      </c>
      <c r="J12" s="25">
        <f t="shared" si="0"/>
        <v>300</v>
      </c>
      <c r="K12" s="67" t="s">
        <v>73</v>
      </c>
      <c r="L12" s="68">
        <v>100</v>
      </c>
      <c r="M12" s="67" t="s">
        <v>73</v>
      </c>
      <c r="N12" s="68">
        <v>100</v>
      </c>
      <c r="O12" s="67" t="s">
        <v>73</v>
      </c>
      <c r="P12" s="85">
        <v>100</v>
      </c>
      <c r="Q12" s="26">
        <f t="shared" si="1"/>
        <v>300</v>
      </c>
      <c r="R12" s="119">
        <f>VLOOKUP(A12,[3]List1!$A$3:$I$20,4,0)</f>
        <v>2</v>
      </c>
      <c r="S12" s="93">
        <f>VLOOKUP(A12,[3]List1!$A$3:$I$20,5,0)</f>
        <v>100</v>
      </c>
      <c r="T12" s="72">
        <f>VLOOKUP(A12,[3]List1!$A$3:$I$20,6,0)</f>
        <v>1</v>
      </c>
      <c r="U12" s="93">
        <f>VLOOKUP(A12,[3]List1!$A$3:$I$20,7,0)</f>
        <v>125</v>
      </c>
      <c r="V12" s="72">
        <f>VLOOKUP(A12,[3]List1!$A$3:$I$20,8,0)</f>
        <v>2</v>
      </c>
      <c r="W12" s="94">
        <f>VLOOKUP(A12,[3]List1!$A$3:$I$20,9,0)</f>
        <v>100</v>
      </c>
      <c r="X12" s="26">
        <f t="shared" si="2"/>
        <v>325</v>
      </c>
      <c r="Y12" s="118"/>
      <c r="Z12" s="93"/>
      <c r="AA12" s="118"/>
      <c r="AB12" s="93"/>
      <c r="AC12" s="95"/>
      <c r="AD12" s="94"/>
      <c r="AE12" s="27">
        <f t="shared" si="3"/>
        <v>0</v>
      </c>
      <c r="AF12" s="30">
        <f t="shared" si="4"/>
        <v>925</v>
      </c>
      <c r="AG12" s="29">
        <f t="shared" si="5"/>
        <v>1</v>
      </c>
      <c r="AH12" s="107">
        <f t="shared" si="6"/>
        <v>300</v>
      </c>
      <c r="AI12" s="123">
        <f t="shared" si="7"/>
        <v>3</v>
      </c>
      <c r="AJ12" s="108">
        <f t="shared" si="8"/>
        <v>325</v>
      </c>
      <c r="AK12" s="126">
        <f t="shared" si="9"/>
        <v>2</v>
      </c>
      <c r="AL12" s="108">
        <f t="shared" si="10"/>
        <v>300</v>
      </c>
      <c r="AM12" s="109">
        <f t="shared" si="11"/>
        <v>1</v>
      </c>
      <c r="AN12" s="63">
        <f t="shared" si="12"/>
        <v>300</v>
      </c>
      <c r="AO12" s="63">
        <f t="shared" si="13"/>
        <v>300</v>
      </c>
      <c r="AP12" s="63">
        <f t="shared" si="14"/>
        <v>325</v>
      </c>
      <c r="AQ12" s="106">
        <f t="shared" si="15"/>
        <v>0</v>
      </c>
      <c r="AR12" s="106">
        <f t="shared" si="16"/>
        <v>100</v>
      </c>
      <c r="AS12" s="106">
        <f t="shared" si="17"/>
        <v>100</v>
      </c>
      <c r="AT12" s="106">
        <f t="shared" si="18"/>
        <v>100</v>
      </c>
      <c r="AU12" s="106">
        <f t="shared" si="19"/>
        <v>0</v>
      </c>
      <c r="AV12" s="106">
        <f t="shared" si="20"/>
        <v>100</v>
      </c>
      <c r="AW12" s="106">
        <f t="shared" si="21"/>
        <v>100</v>
      </c>
      <c r="AX12" s="106">
        <f t="shared" si="22"/>
        <v>125</v>
      </c>
      <c r="AY12" s="106">
        <f t="shared" si="23"/>
        <v>0</v>
      </c>
      <c r="AZ12" s="106">
        <f t="shared" si="24"/>
        <v>100</v>
      </c>
      <c r="BA12" s="106">
        <f t="shared" si="25"/>
        <v>100</v>
      </c>
      <c r="BB12" s="106">
        <f t="shared" si="26"/>
        <v>100</v>
      </c>
      <c r="BC12" s="106">
        <f t="shared" si="27"/>
        <v>0</v>
      </c>
      <c r="BD12" s="134">
        <f t="shared" si="28"/>
        <v>1850</v>
      </c>
      <c r="BE12" s="135">
        <f t="shared" si="29"/>
        <v>1</v>
      </c>
    </row>
    <row r="13" spans="1:57" x14ac:dyDescent="0.25">
      <c r="A13" s="146" t="s">
        <v>56</v>
      </c>
      <c r="B13" s="23" t="s">
        <v>18</v>
      </c>
      <c r="C13" s="24"/>
      <c r="D13" s="67" t="s">
        <v>68</v>
      </c>
      <c r="E13" s="70">
        <v>0</v>
      </c>
      <c r="F13" s="67" t="s">
        <v>69</v>
      </c>
      <c r="G13" s="68">
        <v>125</v>
      </c>
      <c r="H13" s="67" t="s">
        <v>68</v>
      </c>
      <c r="I13" s="71">
        <v>0</v>
      </c>
      <c r="J13" s="25">
        <f t="shared" ref="J13:J20" si="30">E13+G13+I13</f>
        <v>125</v>
      </c>
      <c r="K13" s="67" t="s">
        <v>68</v>
      </c>
      <c r="L13" s="70">
        <v>0</v>
      </c>
      <c r="M13" s="67" t="s">
        <v>67</v>
      </c>
      <c r="N13" s="68">
        <v>75</v>
      </c>
      <c r="O13" s="67" t="s">
        <v>68</v>
      </c>
      <c r="P13" s="85">
        <v>0</v>
      </c>
      <c r="Q13" s="26">
        <f t="shared" si="1"/>
        <v>75</v>
      </c>
      <c r="R13" s="119">
        <v>0</v>
      </c>
      <c r="S13" s="93">
        <v>0</v>
      </c>
      <c r="T13" s="72">
        <v>0</v>
      </c>
      <c r="U13" s="93">
        <v>0</v>
      </c>
      <c r="V13" s="72">
        <v>0</v>
      </c>
      <c r="W13" s="94">
        <v>0</v>
      </c>
      <c r="X13" s="26">
        <f t="shared" si="2"/>
        <v>0</v>
      </c>
      <c r="Y13" s="119"/>
      <c r="Z13" s="93"/>
      <c r="AA13" s="118"/>
      <c r="AB13" s="93"/>
      <c r="AC13" s="72"/>
      <c r="AD13" s="94"/>
      <c r="AE13" s="27">
        <f t="shared" si="3"/>
        <v>0</v>
      </c>
      <c r="AF13" s="30">
        <f t="shared" si="4"/>
        <v>200</v>
      </c>
      <c r="AG13" s="29">
        <f t="shared" si="5"/>
        <v>12</v>
      </c>
      <c r="AH13" s="107">
        <f t="shared" si="6"/>
        <v>0</v>
      </c>
      <c r="AI13" s="123">
        <f t="shared" si="7"/>
        <v>33</v>
      </c>
      <c r="AJ13" s="108">
        <f t="shared" si="8"/>
        <v>200</v>
      </c>
      <c r="AK13" s="126">
        <f t="shared" si="9"/>
        <v>9</v>
      </c>
      <c r="AL13" s="108">
        <f t="shared" si="10"/>
        <v>0</v>
      </c>
      <c r="AM13" s="109">
        <f t="shared" si="11"/>
        <v>29</v>
      </c>
      <c r="AN13" s="63">
        <f t="shared" si="12"/>
        <v>125</v>
      </c>
      <c r="AO13" s="63">
        <f t="shared" si="13"/>
        <v>75</v>
      </c>
      <c r="AP13" s="63">
        <f t="shared" si="14"/>
        <v>0</v>
      </c>
      <c r="AQ13" s="106">
        <f t="shared" si="15"/>
        <v>0</v>
      </c>
      <c r="AR13" s="106">
        <f t="shared" si="16"/>
        <v>0</v>
      </c>
      <c r="AS13" s="106">
        <f t="shared" si="17"/>
        <v>0</v>
      </c>
      <c r="AT13" s="106">
        <f t="shared" si="18"/>
        <v>0</v>
      </c>
      <c r="AU13" s="106">
        <f t="shared" si="19"/>
        <v>0</v>
      </c>
      <c r="AV13" s="106">
        <f t="shared" si="20"/>
        <v>125</v>
      </c>
      <c r="AW13" s="106">
        <f t="shared" si="21"/>
        <v>75</v>
      </c>
      <c r="AX13" s="106">
        <f t="shared" si="22"/>
        <v>0</v>
      </c>
      <c r="AY13" s="106">
        <f t="shared" si="23"/>
        <v>0</v>
      </c>
      <c r="AZ13" s="106">
        <f t="shared" si="24"/>
        <v>0</v>
      </c>
      <c r="BA13" s="106">
        <f t="shared" si="25"/>
        <v>0</v>
      </c>
      <c r="BB13" s="106">
        <f t="shared" si="26"/>
        <v>0</v>
      </c>
      <c r="BC13" s="106">
        <f t="shared" si="27"/>
        <v>0</v>
      </c>
      <c r="BD13" s="134">
        <f t="shared" si="28"/>
        <v>400</v>
      </c>
      <c r="BE13" s="135">
        <f t="shared" si="29"/>
        <v>20</v>
      </c>
    </row>
    <row r="14" spans="1:57" x14ac:dyDescent="0.25">
      <c r="A14" s="146" t="s">
        <v>93</v>
      </c>
      <c r="B14" s="23" t="s">
        <v>50</v>
      </c>
      <c r="C14" s="24"/>
      <c r="D14" s="67"/>
      <c r="E14" s="70"/>
      <c r="F14" s="67"/>
      <c r="G14" s="70"/>
      <c r="H14" s="67"/>
      <c r="I14" s="71"/>
      <c r="J14" s="25">
        <f t="shared" si="30"/>
        <v>0</v>
      </c>
      <c r="K14" s="67" t="s">
        <v>66</v>
      </c>
      <c r="L14" s="68">
        <v>25</v>
      </c>
      <c r="M14" s="67" t="s">
        <v>68</v>
      </c>
      <c r="N14" s="68">
        <v>0</v>
      </c>
      <c r="O14" s="67" t="s">
        <v>68</v>
      </c>
      <c r="P14" s="84">
        <v>0</v>
      </c>
      <c r="Q14" s="26">
        <f t="shared" si="1"/>
        <v>25</v>
      </c>
      <c r="R14" s="119">
        <v>0</v>
      </c>
      <c r="S14" s="93">
        <v>0</v>
      </c>
      <c r="T14" s="72">
        <v>0</v>
      </c>
      <c r="U14" s="93">
        <v>0</v>
      </c>
      <c r="V14" s="72">
        <v>0</v>
      </c>
      <c r="W14" s="94">
        <v>0</v>
      </c>
      <c r="X14" s="26">
        <f t="shared" si="2"/>
        <v>0</v>
      </c>
      <c r="Y14" s="119"/>
      <c r="Z14" s="93"/>
      <c r="AA14" s="120"/>
      <c r="AB14" s="93"/>
      <c r="AC14" s="72"/>
      <c r="AD14" s="94"/>
      <c r="AE14" s="27">
        <f t="shared" si="3"/>
        <v>0</v>
      </c>
      <c r="AF14" s="30">
        <f t="shared" si="4"/>
        <v>25</v>
      </c>
      <c r="AG14" s="29">
        <f t="shared" si="5"/>
        <v>24</v>
      </c>
      <c r="AH14" s="107">
        <f t="shared" si="6"/>
        <v>25</v>
      </c>
      <c r="AI14" s="123">
        <f t="shared" si="7"/>
        <v>28</v>
      </c>
      <c r="AJ14" s="108">
        <f t="shared" si="8"/>
        <v>0</v>
      </c>
      <c r="AK14" s="126">
        <f t="shared" si="9"/>
        <v>34</v>
      </c>
      <c r="AL14" s="108">
        <f t="shared" si="10"/>
        <v>0</v>
      </c>
      <c r="AM14" s="109">
        <f t="shared" si="11"/>
        <v>29</v>
      </c>
      <c r="AN14" s="63">
        <f t="shared" si="12"/>
        <v>0</v>
      </c>
      <c r="AO14" s="63">
        <f t="shared" si="13"/>
        <v>25</v>
      </c>
      <c r="AP14" s="63">
        <f t="shared" si="14"/>
        <v>0</v>
      </c>
      <c r="AQ14" s="106">
        <f t="shared" si="15"/>
        <v>0</v>
      </c>
      <c r="AR14" s="106">
        <f t="shared" si="16"/>
        <v>0</v>
      </c>
      <c r="AS14" s="106">
        <f t="shared" si="17"/>
        <v>25</v>
      </c>
      <c r="AT14" s="106">
        <f t="shared" si="18"/>
        <v>0</v>
      </c>
      <c r="AU14" s="106">
        <f t="shared" si="19"/>
        <v>0</v>
      </c>
      <c r="AV14" s="106">
        <f t="shared" si="20"/>
        <v>0</v>
      </c>
      <c r="AW14" s="106">
        <f t="shared" si="21"/>
        <v>0</v>
      </c>
      <c r="AX14" s="106">
        <f t="shared" si="22"/>
        <v>0</v>
      </c>
      <c r="AY14" s="106">
        <f t="shared" si="23"/>
        <v>0</v>
      </c>
      <c r="AZ14" s="106">
        <f t="shared" si="24"/>
        <v>0</v>
      </c>
      <c r="BA14" s="106">
        <f t="shared" si="25"/>
        <v>0</v>
      </c>
      <c r="BB14" s="106">
        <f t="shared" si="26"/>
        <v>0</v>
      </c>
      <c r="BC14" s="106">
        <f t="shared" si="27"/>
        <v>0</v>
      </c>
      <c r="BD14" s="134">
        <f t="shared" si="28"/>
        <v>50</v>
      </c>
      <c r="BE14" s="135">
        <f t="shared" si="29"/>
        <v>38</v>
      </c>
    </row>
    <row r="15" spans="1:57" x14ac:dyDescent="0.25">
      <c r="A15" s="146" t="s">
        <v>16</v>
      </c>
      <c r="B15" s="23" t="s">
        <v>10</v>
      </c>
      <c r="C15" s="24"/>
      <c r="D15" s="67"/>
      <c r="E15" s="68"/>
      <c r="F15" s="67"/>
      <c r="G15" s="68"/>
      <c r="H15" s="67"/>
      <c r="I15" s="69"/>
      <c r="J15" s="25">
        <f t="shared" si="30"/>
        <v>0</v>
      </c>
      <c r="K15" s="67" t="s">
        <v>64</v>
      </c>
      <c r="L15" s="70">
        <v>31</v>
      </c>
      <c r="M15" s="67" t="s">
        <v>65</v>
      </c>
      <c r="N15" s="70">
        <v>44</v>
      </c>
      <c r="O15" s="67" t="s">
        <v>68</v>
      </c>
      <c r="P15" s="85">
        <v>0</v>
      </c>
      <c r="Q15" s="26">
        <f t="shared" si="1"/>
        <v>75</v>
      </c>
      <c r="R15" s="119" t="s">
        <v>65</v>
      </c>
      <c r="S15" s="93">
        <f>VLOOKUP(A15,[3]List1!$A$3:$I$20,5,0)</f>
        <v>44</v>
      </c>
      <c r="T15" s="72">
        <f>VLOOKUP(A15,[3]List1!$A$3:$I$20,6,0)</f>
        <v>3</v>
      </c>
      <c r="U15" s="93">
        <f>VLOOKUP(A15,[3]List1!$A$3:$I$20,7,0)</f>
        <v>88</v>
      </c>
      <c r="V15" s="72">
        <f>VLOOKUP(A15,[3]List1!$A$3:$I$20,8,0)</f>
        <v>0</v>
      </c>
      <c r="W15" s="94">
        <f>VLOOKUP(A15,[3]List1!$A$3:$I$20,9,0)</f>
        <v>0</v>
      </c>
      <c r="X15" s="26">
        <f t="shared" si="2"/>
        <v>132</v>
      </c>
      <c r="Y15" s="119"/>
      <c r="Z15" s="93"/>
      <c r="AA15" s="119"/>
      <c r="AB15" s="93"/>
      <c r="AC15" s="72"/>
      <c r="AD15" s="94"/>
      <c r="AE15" s="27">
        <f t="shared" si="3"/>
        <v>0</v>
      </c>
      <c r="AF15" s="30">
        <f t="shared" si="4"/>
        <v>207</v>
      </c>
      <c r="AG15" s="29">
        <f t="shared" si="5"/>
        <v>10</v>
      </c>
      <c r="AH15" s="107">
        <f t="shared" si="6"/>
        <v>75</v>
      </c>
      <c r="AI15" s="123">
        <f t="shared" si="7"/>
        <v>15</v>
      </c>
      <c r="AJ15" s="108">
        <f t="shared" si="8"/>
        <v>132</v>
      </c>
      <c r="AK15" s="126">
        <f t="shared" si="9"/>
        <v>16</v>
      </c>
      <c r="AL15" s="108">
        <f t="shared" si="10"/>
        <v>0</v>
      </c>
      <c r="AM15" s="109">
        <f t="shared" si="11"/>
        <v>29</v>
      </c>
      <c r="AN15" s="63">
        <f t="shared" si="12"/>
        <v>0</v>
      </c>
      <c r="AO15" s="63">
        <f t="shared" si="13"/>
        <v>75</v>
      </c>
      <c r="AP15" s="63">
        <f t="shared" si="14"/>
        <v>132</v>
      </c>
      <c r="AQ15" s="106">
        <f t="shared" si="15"/>
        <v>0</v>
      </c>
      <c r="AR15" s="106">
        <f t="shared" si="16"/>
        <v>0</v>
      </c>
      <c r="AS15" s="106">
        <f t="shared" si="17"/>
        <v>31</v>
      </c>
      <c r="AT15" s="106">
        <f t="shared" si="18"/>
        <v>44</v>
      </c>
      <c r="AU15" s="106">
        <f t="shared" si="19"/>
        <v>0</v>
      </c>
      <c r="AV15" s="106">
        <f t="shared" si="20"/>
        <v>0</v>
      </c>
      <c r="AW15" s="106">
        <f t="shared" si="21"/>
        <v>44</v>
      </c>
      <c r="AX15" s="106">
        <f t="shared" si="22"/>
        <v>88</v>
      </c>
      <c r="AY15" s="106">
        <f t="shared" si="23"/>
        <v>0</v>
      </c>
      <c r="AZ15" s="106">
        <f t="shared" si="24"/>
        <v>0</v>
      </c>
      <c r="BA15" s="106">
        <f t="shared" si="25"/>
        <v>0</v>
      </c>
      <c r="BB15" s="106">
        <f t="shared" si="26"/>
        <v>0</v>
      </c>
      <c r="BC15" s="106">
        <f t="shared" si="27"/>
        <v>0</v>
      </c>
      <c r="BD15" s="134">
        <f t="shared" si="28"/>
        <v>414</v>
      </c>
      <c r="BE15" s="135">
        <f t="shared" si="29"/>
        <v>18</v>
      </c>
    </row>
    <row r="16" spans="1:57" x14ac:dyDescent="0.25">
      <c r="A16" s="146" t="s">
        <v>51</v>
      </c>
      <c r="B16" s="23" t="s">
        <v>52</v>
      </c>
      <c r="C16" s="24"/>
      <c r="D16" s="67"/>
      <c r="E16" s="70"/>
      <c r="F16" s="67"/>
      <c r="G16" s="70"/>
      <c r="H16" s="67"/>
      <c r="I16" s="71"/>
      <c r="J16" s="25">
        <f t="shared" si="30"/>
        <v>0</v>
      </c>
      <c r="K16" s="67" t="s">
        <v>70</v>
      </c>
      <c r="L16" s="68">
        <v>50</v>
      </c>
      <c r="M16" s="67" t="s">
        <v>69</v>
      </c>
      <c r="N16" s="68">
        <v>125</v>
      </c>
      <c r="O16" s="67" t="s">
        <v>67</v>
      </c>
      <c r="P16" s="84">
        <v>75</v>
      </c>
      <c r="Q16" s="26">
        <f t="shared" si="1"/>
        <v>250</v>
      </c>
      <c r="R16" s="119" t="s">
        <v>67</v>
      </c>
      <c r="S16" s="93">
        <f>VLOOKUP(A16,[3]List1!$A$3:$I$20,5,0)</f>
        <v>75</v>
      </c>
      <c r="T16" s="72">
        <f>VLOOKUP(A16,[3]List1!$A$3:$I$20,6,0)</f>
        <v>1</v>
      </c>
      <c r="U16" s="93">
        <f>VLOOKUP(A16,[3]List1!$A$3:$I$20,7,0)</f>
        <v>125</v>
      </c>
      <c r="V16" s="72">
        <f>VLOOKUP(A16,[3]List1!$A$3:$I$20,8,0)</f>
        <v>3</v>
      </c>
      <c r="W16" s="94">
        <f>VLOOKUP(A16,[3]List1!$A$3:$I$20,9,0)</f>
        <v>88</v>
      </c>
      <c r="X16" s="26">
        <f t="shared" si="2"/>
        <v>288</v>
      </c>
      <c r="Y16" s="119"/>
      <c r="Z16" s="93"/>
      <c r="AA16" s="120"/>
      <c r="AB16" s="93"/>
      <c r="AC16" s="72"/>
      <c r="AD16" s="94"/>
      <c r="AE16" s="27">
        <f t="shared" si="3"/>
        <v>0</v>
      </c>
      <c r="AF16" s="30">
        <f t="shared" si="4"/>
        <v>538</v>
      </c>
      <c r="AG16" s="29">
        <f t="shared" si="5"/>
        <v>3</v>
      </c>
      <c r="AH16" s="107">
        <f t="shared" si="6"/>
        <v>125</v>
      </c>
      <c r="AI16" s="123">
        <f t="shared" si="7"/>
        <v>10</v>
      </c>
      <c r="AJ16" s="108">
        <f t="shared" si="8"/>
        <v>250</v>
      </c>
      <c r="AK16" s="126">
        <f t="shared" si="9"/>
        <v>6</v>
      </c>
      <c r="AL16" s="108">
        <f t="shared" si="10"/>
        <v>163</v>
      </c>
      <c r="AM16" s="109">
        <f t="shared" si="11"/>
        <v>8</v>
      </c>
      <c r="AN16" s="63">
        <f t="shared" si="12"/>
        <v>0</v>
      </c>
      <c r="AO16" s="63">
        <f t="shared" si="13"/>
        <v>250</v>
      </c>
      <c r="AP16" s="63">
        <f t="shared" si="14"/>
        <v>288</v>
      </c>
      <c r="AQ16" s="106">
        <f t="shared" si="15"/>
        <v>0</v>
      </c>
      <c r="AR16" s="106">
        <f t="shared" si="16"/>
        <v>0</v>
      </c>
      <c r="AS16" s="106">
        <f t="shared" si="17"/>
        <v>50</v>
      </c>
      <c r="AT16" s="106">
        <f t="shared" si="18"/>
        <v>75</v>
      </c>
      <c r="AU16" s="106">
        <f t="shared" si="19"/>
        <v>0</v>
      </c>
      <c r="AV16" s="106">
        <f t="shared" si="20"/>
        <v>0</v>
      </c>
      <c r="AW16" s="106">
        <f t="shared" si="21"/>
        <v>125</v>
      </c>
      <c r="AX16" s="106">
        <f t="shared" si="22"/>
        <v>125</v>
      </c>
      <c r="AY16" s="106">
        <f t="shared" si="23"/>
        <v>0</v>
      </c>
      <c r="AZ16" s="106">
        <f t="shared" si="24"/>
        <v>0</v>
      </c>
      <c r="BA16" s="106">
        <f t="shared" si="25"/>
        <v>75</v>
      </c>
      <c r="BB16" s="106">
        <f t="shared" si="26"/>
        <v>88</v>
      </c>
      <c r="BC16" s="106">
        <f t="shared" si="27"/>
        <v>0</v>
      </c>
      <c r="BD16" s="134">
        <f t="shared" si="28"/>
        <v>1076</v>
      </c>
      <c r="BE16" s="135">
        <f t="shared" si="29"/>
        <v>8</v>
      </c>
    </row>
    <row r="17" spans="1:57" x14ac:dyDescent="0.25">
      <c r="A17" s="146" t="s">
        <v>14</v>
      </c>
      <c r="B17" s="23" t="s">
        <v>15</v>
      </c>
      <c r="C17" s="24"/>
      <c r="D17" s="67" t="s">
        <v>68</v>
      </c>
      <c r="E17" s="70">
        <v>0</v>
      </c>
      <c r="F17" s="67" t="s">
        <v>69</v>
      </c>
      <c r="G17" s="70">
        <v>125</v>
      </c>
      <c r="H17" s="67" t="s">
        <v>69</v>
      </c>
      <c r="I17" s="71">
        <v>125</v>
      </c>
      <c r="J17" s="25">
        <f t="shared" si="30"/>
        <v>250</v>
      </c>
      <c r="K17" s="67" t="s">
        <v>68</v>
      </c>
      <c r="L17" s="68">
        <v>0</v>
      </c>
      <c r="M17" s="67" t="s">
        <v>67</v>
      </c>
      <c r="N17" s="68">
        <v>75</v>
      </c>
      <c r="O17" s="67" t="s">
        <v>70</v>
      </c>
      <c r="P17" s="85">
        <v>50</v>
      </c>
      <c r="Q17" s="26">
        <f t="shared" si="1"/>
        <v>125</v>
      </c>
      <c r="R17" s="119">
        <v>0</v>
      </c>
      <c r="S17" s="93">
        <v>0</v>
      </c>
      <c r="T17" s="72">
        <v>0</v>
      </c>
      <c r="U17" s="93">
        <v>0</v>
      </c>
      <c r="V17" s="72">
        <v>0</v>
      </c>
      <c r="W17" s="94">
        <v>0</v>
      </c>
      <c r="X17" s="26">
        <f t="shared" si="2"/>
        <v>0</v>
      </c>
      <c r="Y17" s="119"/>
      <c r="Z17" s="93"/>
      <c r="AA17" s="119"/>
      <c r="AB17" s="93"/>
      <c r="AC17" s="72"/>
      <c r="AD17" s="94"/>
      <c r="AE17" s="27">
        <f t="shared" si="3"/>
        <v>0</v>
      </c>
      <c r="AF17" s="30">
        <f t="shared" si="4"/>
        <v>375</v>
      </c>
      <c r="AG17" s="29">
        <f t="shared" si="5"/>
        <v>5</v>
      </c>
      <c r="AH17" s="107">
        <f t="shared" si="6"/>
        <v>0</v>
      </c>
      <c r="AI17" s="123">
        <f t="shared" si="7"/>
        <v>33</v>
      </c>
      <c r="AJ17" s="108">
        <f t="shared" si="8"/>
        <v>200</v>
      </c>
      <c r="AK17" s="126">
        <f t="shared" si="9"/>
        <v>9</v>
      </c>
      <c r="AL17" s="108">
        <f t="shared" si="10"/>
        <v>175</v>
      </c>
      <c r="AM17" s="109">
        <f t="shared" si="11"/>
        <v>7</v>
      </c>
      <c r="AN17" s="63">
        <f t="shared" si="12"/>
        <v>250</v>
      </c>
      <c r="AO17" s="63">
        <f t="shared" si="13"/>
        <v>125</v>
      </c>
      <c r="AP17" s="63">
        <f t="shared" si="14"/>
        <v>0</v>
      </c>
      <c r="AQ17" s="106">
        <f t="shared" si="15"/>
        <v>0</v>
      </c>
      <c r="AR17" s="106">
        <f t="shared" si="16"/>
        <v>0</v>
      </c>
      <c r="AS17" s="106">
        <f t="shared" si="17"/>
        <v>0</v>
      </c>
      <c r="AT17" s="106">
        <f t="shared" si="18"/>
        <v>0</v>
      </c>
      <c r="AU17" s="106">
        <f t="shared" si="19"/>
        <v>0</v>
      </c>
      <c r="AV17" s="106">
        <f t="shared" si="20"/>
        <v>125</v>
      </c>
      <c r="AW17" s="106">
        <f t="shared" si="21"/>
        <v>75</v>
      </c>
      <c r="AX17" s="106">
        <f t="shared" si="22"/>
        <v>0</v>
      </c>
      <c r="AY17" s="106">
        <f t="shared" si="23"/>
        <v>0</v>
      </c>
      <c r="AZ17" s="106">
        <f t="shared" si="24"/>
        <v>125</v>
      </c>
      <c r="BA17" s="106">
        <f t="shared" si="25"/>
        <v>50</v>
      </c>
      <c r="BB17" s="106">
        <f t="shared" si="26"/>
        <v>0</v>
      </c>
      <c r="BC17" s="106">
        <f t="shared" si="27"/>
        <v>0</v>
      </c>
      <c r="BD17" s="134">
        <f t="shared" si="28"/>
        <v>750</v>
      </c>
      <c r="BE17" s="135">
        <f t="shared" si="29"/>
        <v>10</v>
      </c>
    </row>
    <row r="18" spans="1:57" x14ac:dyDescent="0.25">
      <c r="A18" s="146" t="s">
        <v>94</v>
      </c>
      <c r="B18" s="23" t="s">
        <v>12</v>
      </c>
      <c r="C18" s="24"/>
      <c r="D18" s="67"/>
      <c r="E18" s="68"/>
      <c r="F18" s="67"/>
      <c r="G18" s="68"/>
      <c r="H18" s="67"/>
      <c r="I18" s="69"/>
      <c r="J18" s="25">
        <f t="shared" si="30"/>
        <v>0</v>
      </c>
      <c r="K18" s="67" t="s">
        <v>72</v>
      </c>
      <c r="L18" s="68">
        <v>19</v>
      </c>
      <c r="M18" s="67" t="s">
        <v>67</v>
      </c>
      <c r="N18" s="70">
        <v>75</v>
      </c>
      <c r="O18" s="67" t="s">
        <v>68</v>
      </c>
      <c r="P18" s="85">
        <v>0</v>
      </c>
      <c r="Q18" s="26">
        <f t="shared" si="1"/>
        <v>94</v>
      </c>
      <c r="R18" s="119" t="s">
        <v>65</v>
      </c>
      <c r="S18" s="93">
        <f>VLOOKUP(A18,[3]List1!$A$3:$I$20,5,0)</f>
        <v>44</v>
      </c>
      <c r="T18" s="72">
        <f>VLOOKUP(A18,[3]List1!$A$3:$I$20,6,0)</f>
        <v>4</v>
      </c>
      <c r="U18" s="93">
        <f>VLOOKUP(A18,[3]List1!$A$3:$I$20,7,0)</f>
        <v>63</v>
      </c>
      <c r="V18" s="72">
        <f>VLOOKUP(A18,[3]List1!$A$3:$I$20,8,0)</f>
        <v>0</v>
      </c>
      <c r="W18" s="94">
        <f>VLOOKUP(A18,[3]List1!$A$3:$I$20,9,0)</f>
        <v>0</v>
      </c>
      <c r="X18" s="26">
        <f t="shared" si="2"/>
        <v>107</v>
      </c>
      <c r="Y18" s="119"/>
      <c r="Z18" s="93"/>
      <c r="AA18" s="118"/>
      <c r="AB18" s="93"/>
      <c r="AC18" s="72"/>
      <c r="AD18" s="94"/>
      <c r="AE18" s="27">
        <f t="shared" si="3"/>
        <v>0</v>
      </c>
      <c r="AF18" s="30">
        <f t="shared" si="4"/>
        <v>201</v>
      </c>
      <c r="AG18" s="29">
        <f t="shared" si="5"/>
        <v>11</v>
      </c>
      <c r="AH18" s="107">
        <f t="shared" si="6"/>
        <v>63</v>
      </c>
      <c r="AI18" s="123">
        <f t="shared" si="7"/>
        <v>18</v>
      </c>
      <c r="AJ18" s="108">
        <f t="shared" si="8"/>
        <v>138</v>
      </c>
      <c r="AK18" s="126">
        <f t="shared" si="9"/>
        <v>15</v>
      </c>
      <c r="AL18" s="108">
        <f t="shared" si="10"/>
        <v>0</v>
      </c>
      <c r="AM18" s="109">
        <f t="shared" si="11"/>
        <v>29</v>
      </c>
      <c r="AN18" s="63">
        <f t="shared" si="12"/>
        <v>0</v>
      </c>
      <c r="AO18" s="63">
        <f t="shared" si="13"/>
        <v>94</v>
      </c>
      <c r="AP18" s="63">
        <f t="shared" si="14"/>
        <v>107</v>
      </c>
      <c r="AQ18" s="106">
        <f t="shared" si="15"/>
        <v>0</v>
      </c>
      <c r="AR18" s="106">
        <f t="shared" si="16"/>
        <v>0</v>
      </c>
      <c r="AS18" s="106">
        <f t="shared" si="17"/>
        <v>19</v>
      </c>
      <c r="AT18" s="106">
        <f t="shared" si="18"/>
        <v>44</v>
      </c>
      <c r="AU18" s="106">
        <f t="shared" si="19"/>
        <v>0</v>
      </c>
      <c r="AV18" s="106">
        <f t="shared" si="20"/>
        <v>0</v>
      </c>
      <c r="AW18" s="106">
        <f t="shared" si="21"/>
        <v>75</v>
      </c>
      <c r="AX18" s="106">
        <f t="shared" si="22"/>
        <v>63</v>
      </c>
      <c r="AY18" s="106">
        <f t="shared" si="23"/>
        <v>0</v>
      </c>
      <c r="AZ18" s="106">
        <f t="shared" si="24"/>
        <v>0</v>
      </c>
      <c r="BA18" s="106">
        <f t="shared" si="25"/>
        <v>0</v>
      </c>
      <c r="BB18" s="106">
        <f t="shared" si="26"/>
        <v>0</v>
      </c>
      <c r="BC18" s="106">
        <f t="shared" si="27"/>
        <v>0</v>
      </c>
      <c r="BD18" s="134">
        <f t="shared" si="28"/>
        <v>402</v>
      </c>
      <c r="BE18" s="135">
        <f t="shared" si="29"/>
        <v>19</v>
      </c>
    </row>
    <row r="19" spans="1:57" x14ac:dyDescent="0.25">
      <c r="A19" s="146" t="s">
        <v>19</v>
      </c>
      <c r="B19" s="23" t="s">
        <v>13</v>
      </c>
      <c r="C19" s="24"/>
      <c r="D19" s="67" t="s">
        <v>71</v>
      </c>
      <c r="E19" s="70">
        <v>56</v>
      </c>
      <c r="F19" s="67" t="s">
        <v>75</v>
      </c>
      <c r="G19" s="70">
        <v>59</v>
      </c>
      <c r="H19" s="67" t="s">
        <v>68</v>
      </c>
      <c r="I19" s="71">
        <v>0</v>
      </c>
      <c r="J19" s="25">
        <f t="shared" si="30"/>
        <v>115</v>
      </c>
      <c r="K19" s="67" t="s">
        <v>64</v>
      </c>
      <c r="L19" s="68">
        <v>31</v>
      </c>
      <c r="M19" s="67" t="s">
        <v>74</v>
      </c>
      <c r="N19" s="68">
        <v>54</v>
      </c>
      <c r="O19" s="67" t="s">
        <v>66</v>
      </c>
      <c r="P19" s="85">
        <v>25</v>
      </c>
      <c r="Q19" s="26">
        <f t="shared" si="1"/>
        <v>110</v>
      </c>
      <c r="R19" s="119">
        <v>0</v>
      </c>
      <c r="S19" s="93">
        <v>0</v>
      </c>
      <c r="T19" s="72">
        <v>0</v>
      </c>
      <c r="U19" s="93">
        <v>0</v>
      </c>
      <c r="V19" s="72">
        <v>0</v>
      </c>
      <c r="W19" s="94">
        <v>0</v>
      </c>
      <c r="X19" s="26">
        <f t="shared" si="2"/>
        <v>0</v>
      </c>
      <c r="Y19" s="119"/>
      <c r="Z19" s="93"/>
      <c r="AA19" s="120"/>
      <c r="AB19" s="93"/>
      <c r="AC19" s="95"/>
      <c r="AD19" s="94"/>
      <c r="AE19" s="27">
        <f t="shared" si="3"/>
        <v>0</v>
      </c>
      <c r="AF19" s="30">
        <f t="shared" si="4"/>
        <v>225</v>
      </c>
      <c r="AG19" s="29">
        <f t="shared" si="5"/>
        <v>9</v>
      </c>
      <c r="AH19" s="107">
        <f t="shared" si="6"/>
        <v>87</v>
      </c>
      <c r="AI19" s="123">
        <f t="shared" si="7"/>
        <v>14</v>
      </c>
      <c r="AJ19" s="108">
        <f t="shared" si="8"/>
        <v>113</v>
      </c>
      <c r="AK19" s="126">
        <f t="shared" si="9"/>
        <v>19</v>
      </c>
      <c r="AL19" s="108">
        <f t="shared" si="10"/>
        <v>25</v>
      </c>
      <c r="AM19" s="109">
        <f t="shared" si="11"/>
        <v>26</v>
      </c>
      <c r="AN19" s="63">
        <f t="shared" si="12"/>
        <v>115</v>
      </c>
      <c r="AO19" s="63">
        <f t="shared" si="13"/>
        <v>110</v>
      </c>
      <c r="AP19" s="63">
        <f t="shared" si="14"/>
        <v>0</v>
      </c>
      <c r="AQ19" s="106">
        <f t="shared" si="15"/>
        <v>0</v>
      </c>
      <c r="AR19" s="106">
        <f t="shared" si="16"/>
        <v>56</v>
      </c>
      <c r="AS19" s="106">
        <f t="shared" si="17"/>
        <v>31</v>
      </c>
      <c r="AT19" s="106">
        <f t="shared" si="18"/>
        <v>0</v>
      </c>
      <c r="AU19" s="106">
        <f t="shared" si="19"/>
        <v>0</v>
      </c>
      <c r="AV19" s="106">
        <f t="shared" si="20"/>
        <v>59</v>
      </c>
      <c r="AW19" s="106">
        <f t="shared" si="21"/>
        <v>54</v>
      </c>
      <c r="AX19" s="106">
        <f t="shared" si="22"/>
        <v>0</v>
      </c>
      <c r="AY19" s="106">
        <f t="shared" si="23"/>
        <v>0</v>
      </c>
      <c r="AZ19" s="106">
        <f t="shared" si="24"/>
        <v>0</v>
      </c>
      <c r="BA19" s="106">
        <f t="shared" si="25"/>
        <v>25</v>
      </c>
      <c r="BB19" s="106">
        <f t="shared" si="26"/>
        <v>0</v>
      </c>
      <c r="BC19" s="106">
        <f t="shared" si="27"/>
        <v>0</v>
      </c>
      <c r="BD19" s="134">
        <f t="shared" si="28"/>
        <v>450</v>
      </c>
      <c r="BE19" s="135">
        <f t="shared" si="29"/>
        <v>17</v>
      </c>
    </row>
    <row r="20" spans="1:57" x14ac:dyDescent="0.25">
      <c r="A20" s="146" t="s">
        <v>9</v>
      </c>
      <c r="B20" s="23" t="s">
        <v>53</v>
      </c>
      <c r="C20" s="24"/>
      <c r="D20" s="67" t="s">
        <v>67</v>
      </c>
      <c r="E20" s="70">
        <v>75</v>
      </c>
      <c r="F20" s="67" t="s">
        <v>73</v>
      </c>
      <c r="G20" s="70">
        <v>100</v>
      </c>
      <c r="H20" s="67" t="s">
        <v>67</v>
      </c>
      <c r="I20" s="71">
        <v>75</v>
      </c>
      <c r="J20" s="25">
        <f t="shared" si="30"/>
        <v>250</v>
      </c>
      <c r="K20" s="67" t="s">
        <v>70</v>
      </c>
      <c r="L20" s="68">
        <v>50</v>
      </c>
      <c r="M20" s="67" t="s">
        <v>73</v>
      </c>
      <c r="N20" s="68">
        <v>100</v>
      </c>
      <c r="O20" s="67" t="s">
        <v>67</v>
      </c>
      <c r="P20" s="85">
        <v>75</v>
      </c>
      <c r="Q20" s="26">
        <f t="shared" si="1"/>
        <v>225</v>
      </c>
      <c r="R20" s="119">
        <v>0</v>
      </c>
      <c r="S20" s="93">
        <v>0</v>
      </c>
      <c r="T20" s="72">
        <v>0</v>
      </c>
      <c r="U20" s="93">
        <v>0</v>
      </c>
      <c r="V20" s="72">
        <v>0</v>
      </c>
      <c r="W20" s="94">
        <v>0</v>
      </c>
      <c r="X20" s="26">
        <f t="shared" si="2"/>
        <v>0</v>
      </c>
      <c r="Y20" s="119"/>
      <c r="Z20" s="93"/>
      <c r="AA20" s="119"/>
      <c r="AB20" s="93"/>
      <c r="AC20" s="72"/>
      <c r="AD20" s="94"/>
      <c r="AE20" s="27">
        <f t="shared" si="3"/>
        <v>0</v>
      </c>
      <c r="AF20" s="30">
        <f t="shared" si="4"/>
        <v>475</v>
      </c>
      <c r="AG20" s="29">
        <f t="shared" si="5"/>
        <v>4</v>
      </c>
      <c r="AH20" s="107">
        <f t="shared" si="6"/>
        <v>125</v>
      </c>
      <c r="AI20" s="123">
        <f t="shared" si="7"/>
        <v>10</v>
      </c>
      <c r="AJ20" s="108">
        <f t="shared" si="8"/>
        <v>200</v>
      </c>
      <c r="AK20" s="126">
        <f t="shared" si="9"/>
        <v>9</v>
      </c>
      <c r="AL20" s="108">
        <f t="shared" si="10"/>
        <v>150</v>
      </c>
      <c r="AM20" s="109">
        <f t="shared" si="11"/>
        <v>9</v>
      </c>
      <c r="AN20" s="63">
        <f t="shared" si="12"/>
        <v>250</v>
      </c>
      <c r="AO20" s="63">
        <f t="shared" si="13"/>
        <v>225</v>
      </c>
      <c r="AP20" s="63">
        <f t="shared" si="14"/>
        <v>0</v>
      </c>
      <c r="AQ20" s="106">
        <f t="shared" si="15"/>
        <v>0</v>
      </c>
      <c r="AR20" s="106">
        <f t="shared" si="16"/>
        <v>75</v>
      </c>
      <c r="AS20" s="106">
        <f t="shared" si="17"/>
        <v>50</v>
      </c>
      <c r="AT20" s="106">
        <f t="shared" si="18"/>
        <v>0</v>
      </c>
      <c r="AU20" s="106">
        <f t="shared" si="19"/>
        <v>0</v>
      </c>
      <c r="AV20" s="106">
        <f t="shared" si="20"/>
        <v>100</v>
      </c>
      <c r="AW20" s="106">
        <f t="shared" si="21"/>
        <v>100</v>
      </c>
      <c r="AX20" s="106">
        <f t="shared" si="22"/>
        <v>0</v>
      </c>
      <c r="AY20" s="106">
        <f t="shared" si="23"/>
        <v>0</v>
      </c>
      <c r="AZ20" s="106">
        <f t="shared" si="24"/>
        <v>75</v>
      </c>
      <c r="BA20" s="106">
        <f t="shared" si="25"/>
        <v>75</v>
      </c>
      <c r="BB20" s="106">
        <f t="shared" si="26"/>
        <v>0</v>
      </c>
      <c r="BC20" s="106">
        <f t="shared" si="27"/>
        <v>0</v>
      </c>
      <c r="BD20" s="134">
        <f t="shared" si="28"/>
        <v>950</v>
      </c>
      <c r="BE20" s="135">
        <f t="shared" si="29"/>
        <v>9</v>
      </c>
    </row>
    <row r="21" spans="1:57" x14ac:dyDescent="0.25">
      <c r="A21" s="146" t="s">
        <v>17</v>
      </c>
      <c r="B21" s="23" t="s">
        <v>13</v>
      </c>
      <c r="C21" s="24"/>
      <c r="D21" s="67" t="s">
        <v>71</v>
      </c>
      <c r="E21" s="68">
        <v>56</v>
      </c>
      <c r="F21" s="67" t="s">
        <v>75</v>
      </c>
      <c r="G21" s="68">
        <v>59</v>
      </c>
      <c r="H21" s="67" t="s">
        <v>67</v>
      </c>
      <c r="I21" s="71">
        <v>75</v>
      </c>
      <c r="J21" s="25">
        <f>E21+G21+I21</f>
        <v>190</v>
      </c>
      <c r="K21" s="67" t="s">
        <v>70</v>
      </c>
      <c r="L21" s="68">
        <v>50</v>
      </c>
      <c r="M21" s="67" t="s">
        <v>74</v>
      </c>
      <c r="N21" s="70">
        <v>54</v>
      </c>
      <c r="O21" s="67" t="s">
        <v>70</v>
      </c>
      <c r="P21" s="85">
        <v>50</v>
      </c>
      <c r="Q21" s="26">
        <f t="shared" si="1"/>
        <v>154</v>
      </c>
      <c r="R21" s="119">
        <v>0</v>
      </c>
      <c r="S21" s="93">
        <v>0</v>
      </c>
      <c r="T21" s="72">
        <v>0</v>
      </c>
      <c r="U21" s="93">
        <v>0</v>
      </c>
      <c r="V21" s="72">
        <v>0</v>
      </c>
      <c r="W21" s="94">
        <v>0</v>
      </c>
      <c r="X21" s="26">
        <f t="shared" si="2"/>
        <v>0</v>
      </c>
      <c r="Y21" s="119"/>
      <c r="Z21" s="93"/>
      <c r="AA21" s="72"/>
      <c r="AB21" s="93"/>
      <c r="AC21" s="72"/>
      <c r="AD21" s="94"/>
      <c r="AE21" s="27">
        <f t="shared" si="3"/>
        <v>0</v>
      </c>
      <c r="AF21" s="30">
        <f t="shared" si="4"/>
        <v>344</v>
      </c>
      <c r="AG21" s="29">
        <f t="shared" si="5"/>
        <v>6</v>
      </c>
      <c r="AH21" s="107">
        <f t="shared" si="6"/>
        <v>106</v>
      </c>
      <c r="AI21" s="123">
        <f t="shared" si="7"/>
        <v>13</v>
      </c>
      <c r="AJ21" s="108">
        <f t="shared" si="8"/>
        <v>113</v>
      </c>
      <c r="AK21" s="126">
        <f t="shared" si="9"/>
        <v>19</v>
      </c>
      <c r="AL21" s="108">
        <f t="shared" si="10"/>
        <v>125</v>
      </c>
      <c r="AM21" s="109">
        <f t="shared" si="11"/>
        <v>11</v>
      </c>
      <c r="AN21" s="63">
        <f t="shared" si="12"/>
        <v>190</v>
      </c>
      <c r="AO21" s="63">
        <f t="shared" si="13"/>
        <v>154</v>
      </c>
      <c r="AP21" s="63">
        <f t="shared" si="14"/>
        <v>0</v>
      </c>
      <c r="AQ21" s="106">
        <f t="shared" si="15"/>
        <v>0</v>
      </c>
      <c r="AR21" s="106">
        <f t="shared" si="16"/>
        <v>56</v>
      </c>
      <c r="AS21" s="106">
        <f t="shared" si="17"/>
        <v>50</v>
      </c>
      <c r="AT21" s="106">
        <f t="shared" si="18"/>
        <v>0</v>
      </c>
      <c r="AU21" s="106">
        <f t="shared" si="19"/>
        <v>0</v>
      </c>
      <c r="AV21" s="106">
        <f t="shared" si="20"/>
        <v>59</v>
      </c>
      <c r="AW21" s="106">
        <f t="shared" si="21"/>
        <v>54</v>
      </c>
      <c r="AX21" s="106">
        <f t="shared" si="22"/>
        <v>0</v>
      </c>
      <c r="AY21" s="106">
        <f t="shared" si="23"/>
        <v>0</v>
      </c>
      <c r="AZ21" s="106">
        <f t="shared" si="24"/>
        <v>75</v>
      </c>
      <c r="BA21" s="106">
        <f t="shared" si="25"/>
        <v>50</v>
      </c>
      <c r="BB21" s="106">
        <f t="shared" si="26"/>
        <v>0</v>
      </c>
      <c r="BC21" s="106">
        <f t="shared" si="27"/>
        <v>0</v>
      </c>
      <c r="BD21" s="134">
        <f t="shared" si="28"/>
        <v>688</v>
      </c>
      <c r="BE21" s="135">
        <f t="shared" si="29"/>
        <v>11</v>
      </c>
    </row>
    <row r="22" spans="1:57" x14ac:dyDescent="0.25">
      <c r="A22" s="146" t="s">
        <v>95</v>
      </c>
      <c r="B22" s="23" t="s">
        <v>96</v>
      </c>
      <c r="C22" s="24"/>
      <c r="D22" s="67"/>
      <c r="E22" s="68"/>
      <c r="F22" s="67"/>
      <c r="G22" s="68"/>
      <c r="H22" s="67"/>
      <c r="I22" s="69"/>
      <c r="J22" s="25">
        <f>E22+G22+I22</f>
        <v>0</v>
      </c>
      <c r="K22" s="67" t="s">
        <v>67</v>
      </c>
      <c r="L22" s="70">
        <v>75</v>
      </c>
      <c r="M22" s="67" t="s">
        <v>69</v>
      </c>
      <c r="N22" s="70">
        <v>125</v>
      </c>
      <c r="O22" s="67" t="s">
        <v>69</v>
      </c>
      <c r="P22" s="85">
        <v>125</v>
      </c>
      <c r="Q22" s="26">
        <f t="shared" si="1"/>
        <v>325</v>
      </c>
      <c r="R22" s="119">
        <v>0</v>
      </c>
      <c r="S22" s="93">
        <v>0</v>
      </c>
      <c r="T22" s="72">
        <v>0</v>
      </c>
      <c r="U22" s="93">
        <v>0</v>
      </c>
      <c r="V22" s="72">
        <v>0</v>
      </c>
      <c r="W22" s="94">
        <v>0</v>
      </c>
      <c r="X22" s="26">
        <f t="shared" si="2"/>
        <v>0</v>
      </c>
      <c r="Y22" s="119"/>
      <c r="Z22" s="93"/>
      <c r="AA22" s="72"/>
      <c r="AB22" s="93"/>
      <c r="AC22" s="72"/>
      <c r="AD22" s="94"/>
      <c r="AE22" s="27">
        <f t="shared" si="3"/>
        <v>0</v>
      </c>
      <c r="AF22" s="30">
        <f t="shared" si="4"/>
        <v>325</v>
      </c>
      <c r="AG22" s="29">
        <f t="shared" si="5"/>
        <v>7</v>
      </c>
      <c r="AH22" s="107">
        <f t="shared" si="6"/>
        <v>75</v>
      </c>
      <c r="AI22" s="123">
        <f t="shared" si="7"/>
        <v>15</v>
      </c>
      <c r="AJ22" s="108">
        <f t="shared" si="8"/>
        <v>125</v>
      </c>
      <c r="AK22" s="126">
        <f t="shared" si="9"/>
        <v>17</v>
      </c>
      <c r="AL22" s="108">
        <f t="shared" si="10"/>
        <v>125</v>
      </c>
      <c r="AM22" s="109">
        <f t="shared" si="11"/>
        <v>11</v>
      </c>
      <c r="AN22" s="63">
        <f t="shared" si="12"/>
        <v>0</v>
      </c>
      <c r="AO22" s="63">
        <f t="shared" si="13"/>
        <v>325</v>
      </c>
      <c r="AP22" s="63">
        <f t="shared" si="14"/>
        <v>0</v>
      </c>
      <c r="AQ22" s="106">
        <f t="shared" si="15"/>
        <v>0</v>
      </c>
      <c r="AR22" s="106">
        <f t="shared" si="16"/>
        <v>0</v>
      </c>
      <c r="AS22" s="106">
        <f t="shared" si="17"/>
        <v>75</v>
      </c>
      <c r="AT22" s="106">
        <f t="shared" si="18"/>
        <v>0</v>
      </c>
      <c r="AU22" s="106">
        <f t="shared" si="19"/>
        <v>0</v>
      </c>
      <c r="AV22" s="106">
        <f t="shared" si="20"/>
        <v>0</v>
      </c>
      <c r="AW22" s="106">
        <f t="shared" si="21"/>
        <v>125</v>
      </c>
      <c r="AX22" s="106">
        <f t="shared" si="22"/>
        <v>0</v>
      </c>
      <c r="AY22" s="106">
        <f t="shared" si="23"/>
        <v>0</v>
      </c>
      <c r="AZ22" s="106">
        <f t="shared" si="24"/>
        <v>0</v>
      </c>
      <c r="BA22" s="106">
        <f t="shared" si="25"/>
        <v>125</v>
      </c>
      <c r="BB22" s="106">
        <f t="shared" si="26"/>
        <v>0</v>
      </c>
      <c r="BC22" s="106">
        <f t="shared" si="27"/>
        <v>0</v>
      </c>
      <c r="BD22" s="134">
        <f t="shared" si="28"/>
        <v>650</v>
      </c>
      <c r="BE22" s="135">
        <f t="shared" si="29"/>
        <v>12</v>
      </c>
    </row>
    <row r="23" spans="1:57" x14ac:dyDescent="0.25">
      <c r="A23" s="146" t="s">
        <v>54</v>
      </c>
      <c r="B23" s="23" t="s">
        <v>55</v>
      </c>
      <c r="C23" s="24"/>
      <c r="D23" s="67"/>
      <c r="E23" s="68"/>
      <c r="F23" s="67"/>
      <c r="G23" s="68"/>
      <c r="H23" s="67"/>
      <c r="I23" s="69"/>
      <c r="J23" s="25">
        <f>E23+G23+I23</f>
        <v>0</v>
      </c>
      <c r="K23" s="67" t="s">
        <v>67</v>
      </c>
      <c r="L23" s="70">
        <v>75</v>
      </c>
      <c r="M23" s="67" t="s">
        <v>68</v>
      </c>
      <c r="N23" s="70">
        <v>0</v>
      </c>
      <c r="O23" s="67" t="s">
        <v>72</v>
      </c>
      <c r="P23" s="85">
        <v>19</v>
      </c>
      <c r="Q23" s="26">
        <f t="shared" si="1"/>
        <v>94</v>
      </c>
      <c r="R23" s="119" t="s">
        <v>67</v>
      </c>
      <c r="S23" s="93">
        <f>VLOOKUP(A23,[3]List1!$A$3:$I$20,5,0)</f>
        <v>75</v>
      </c>
      <c r="T23" s="72">
        <f>VLOOKUP(A23,[3]List1!$A$3:$I$20,6,0)</f>
        <v>0</v>
      </c>
      <c r="U23" s="93">
        <f>VLOOKUP(A23,[3]List1!$A$3:$I$20,7,0)</f>
        <v>0</v>
      </c>
      <c r="V23" s="72">
        <f>VLOOKUP(A23,[3]List1!$A$3:$I$20,8,0)</f>
        <v>0</v>
      </c>
      <c r="W23" s="94">
        <f>VLOOKUP(A23,[3]List1!$A$3:$I$20,9,0)</f>
        <v>0</v>
      </c>
      <c r="X23" s="26">
        <f t="shared" si="2"/>
        <v>75</v>
      </c>
      <c r="Y23" s="119"/>
      <c r="Z23" s="93"/>
      <c r="AA23" s="72"/>
      <c r="AB23" s="93"/>
      <c r="AC23" s="72"/>
      <c r="AD23" s="94"/>
      <c r="AE23" s="27">
        <f t="shared" si="3"/>
        <v>0</v>
      </c>
      <c r="AF23" s="30">
        <f t="shared" si="4"/>
        <v>169</v>
      </c>
      <c r="AG23" s="29">
        <f t="shared" si="5"/>
        <v>16</v>
      </c>
      <c r="AH23" s="107">
        <f t="shared" si="6"/>
        <v>150</v>
      </c>
      <c r="AI23" s="123">
        <f t="shared" si="7"/>
        <v>6</v>
      </c>
      <c r="AJ23" s="108">
        <f t="shared" si="8"/>
        <v>0</v>
      </c>
      <c r="AK23" s="126">
        <f t="shared" si="9"/>
        <v>34</v>
      </c>
      <c r="AL23" s="108">
        <f t="shared" si="10"/>
        <v>19</v>
      </c>
      <c r="AM23" s="109">
        <f t="shared" si="11"/>
        <v>28</v>
      </c>
      <c r="AN23" s="63">
        <f t="shared" si="12"/>
        <v>0</v>
      </c>
      <c r="AO23" s="63">
        <f t="shared" si="13"/>
        <v>94</v>
      </c>
      <c r="AP23" s="63">
        <f t="shared" si="14"/>
        <v>75</v>
      </c>
      <c r="AQ23" s="106">
        <f t="shared" si="15"/>
        <v>0</v>
      </c>
      <c r="AR23" s="106">
        <f t="shared" si="16"/>
        <v>0</v>
      </c>
      <c r="AS23" s="106">
        <f t="shared" si="17"/>
        <v>75</v>
      </c>
      <c r="AT23" s="106">
        <f t="shared" si="18"/>
        <v>75</v>
      </c>
      <c r="AU23" s="106">
        <f t="shared" si="19"/>
        <v>0</v>
      </c>
      <c r="AV23" s="106">
        <f t="shared" si="20"/>
        <v>0</v>
      </c>
      <c r="AW23" s="106">
        <f t="shared" si="21"/>
        <v>0</v>
      </c>
      <c r="AX23" s="106">
        <f t="shared" si="22"/>
        <v>0</v>
      </c>
      <c r="AY23" s="106">
        <f t="shared" si="23"/>
        <v>0</v>
      </c>
      <c r="AZ23" s="106">
        <f t="shared" si="24"/>
        <v>0</v>
      </c>
      <c r="BA23" s="106">
        <f t="shared" si="25"/>
        <v>19</v>
      </c>
      <c r="BB23" s="106">
        <f t="shared" si="26"/>
        <v>0</v>
      </c>
      <c r="BC23" s="106">
        <f t="shared" si="27"/>
        <v>0</v>
      </c>
      <c r="BD23" s="134">
        <f t="shared" si="28"/>
        <v>338</v>
      </c>
      <c r="BE23" s="135">
        <f t="shared" si="29"/>
        <v>24</v>
      </c>
    </row>
    <row r="24" spans="1:57" x14ac:dyDescent="0.25">
      <c r="A24" s="146" t="s">
        <v>57</v>
      </c>
      <c r="B24" s="23" t="s">
        <v>13</v>
      </c>
      <c r="C24" s="24"/>
      <c r="D24" s="67" t="s">
        <v>65</v>
      </c>
      <c r="E24" s="70">
        <v>44</v>
      </c>
      <c r="F24" s="67" t="s">
        <v>77</v>
      </c>
      <c r="G24" s="68">
        <v>63</v>
      </c>
      <c r="H24" s="67" t="s">
        <v>68</v>
      </c>
      <c r="I24" s="69">
        <v>0</v>
      </c>
      <c r="J24" s="25">
        <f>E24+G24+I24</f>
        <v>107</v>
      </c>
      <c r="K24" s="67" t="s">
        <v>68</v>
      </c>
      <c r="L24" s="70">
        <v>0</v>
      </c>
      <c r="M24" s="67" t="s">
        <v>68</v>
      </c>
      <c r="N24" s="70">
        <v>0</v>
      </c>
      <c r="O24" s="67" t="s">
        <v>70</v>
      </c>
      <c r="P24" s="85">
        <v>50</v>
      </c>
      <c r="Q24" s="26">
        <f t="shared" si="1"/>
        <v>50</v>
      </c>
      <c r="R24" s="119" t="str">
        <f>VLOOKUP(A24,[3]List1!$A$3:$I$20,4,0)</f>
        <v>13/16</v>
      </c>
      <c r="S24" s="93">
        <f>VLOOKUP(A24,[3]List1!$A$3:$I$20,5,0)</f>
        <v>19</v>
      </c>
      <c r="T24" s="72">
        <f>VLOOKUP(A24,[3]List1!$A$3:$I$20,6,0)</f>
        <v>2</v>
      </c>
      <c r="U24" s="93">
        <f>VLOOKUP(A24,[3]List1!$A$3:$I$20,7,0)</f>
        <v>100</v>
      </c>
      <c r="V24" s="72">
        <f>VLOOKUP(A24,[3]List1!$A$3:$I$20,8,0)</f>
        <v>0</v>
      </c>
      <c r="W24" s="94">
        <f>VLOOKUP(A24,[3]List1!$A$3:$I$20,9,0)</f>
        <v>0</v>
      </c>
      <c r="X24" s="26">
        <f t="shared" si="2"/>
        <v>119</v>
      </c>
      <c r="Y24" s="119"/>
      <c r="Z24" s="93"/>
      <c r="AA24" s="72"/>
      <c r="AB24" s="93"/>
      <c r="AC24" s="72"/>
      <c r="AD24" s="94"/>
      <c r="AE24" s="27">
        <f t="shared" si="3"/>
        <v>0</v>
      </c>
      <c r="AF24" s="30">
        <f t="shared" si="4"/>
        <v>276</v>
      </c>
      <c r="AG24" s="29">
        <f t="shared" si="5"/>
        <v>8</v>
      </c>
      <c r="AH24" s="107">
        <f t="shared" si="6"/>
        <v>63</v>
      </c>
      <c r="AI24" s="123">
        <f t="shared" si="7"/>
        <v>18</v>
      </c>
      <c r="AJ24" s="108">
        <f t="shared" si="8"/>
        <v>163</v>
      </c>
      <c r="AK24" s="126">
        <f t="shared" si="9"/>
        <v>13</v>
      </c>
      <c r="AL24" s="108">
        <f t="shared" si="10"/>
        <v>50</v>
      </c>
      <c r="AM24" s="109">
        <f t="shared" si="11"/>
        <v>19</v>
      </c>
      <c r="AN24" s="63">
        <f t="shared" si="12"/>
        <v>107</v>
      </c>
      <c r="AO24" s="63">
        <f t="shared" si="13"/>
        <v>50</v>
      </c>
      <c r="AP24" s="63">
        <f t="shared" si="14"/>
        <v>119</v>
      </c>
      <c r="AQ24" s="106">
        <f t="shared" si="15"/>
        <v>0</v>
      </c>
      <c r="AR24" s="106">
        <f t="shared" si="16"/>
        <v>44</v>
      </c>
      <c r="AS24" s="106">
        <f t="shared" si="17"/>
        <v>0</v>
      </c>
      <c r="AT24" s="106">
        <f t="shared" si="18"/>
        <v>19</v>
      </c>
      <c r="AU24" s="106">
        <f t="shared" si="19"/>
        <v>0</v>
      </c>
      <c r="AV24" s="106">
        <f t="shared" si="20"/>
        <v>63</v>
      </c>
      <c r="AW24" s="106">
        <f t="shared" si="21"/>
        <v>0</v>
      </c>
      <c r="AX24" s="106">
        <f t="shared" si="22"/>
        <v>100</v>
      </c>
      <c r="AY24" s="106">
        <f t="shared" si="23"/>
        <v>0</v>
      </c>
      <c r="AZ24" s="106">
        <f t="shared" si="24"/>
        <v>0</v>
      </c>
      <c r="BA24" s="106">
        <f t="shared" si="25"/>
        <v>50</v>
      </c>
      <c r="BB24" s="106">
        <f t="shared" si="26"/>
        <v>0</v>
      </c>
      <c r="BC24" s="106">
        <f t="shared" si="27"/>
        <v>0</v>
      </c>
      <c r="BD24" s="134">
        <f t="shared" si="28"/>
        <v>552</v>
      </c>
      <c r="BE24" s="135">
        <f t="shared" si="29"/>
        <v>15</v>
      </c>
    </row>
    <row r="25" spans="1:57" x14ac:dyDescent="0.25">
      <c r="A25" s="146" t="s">
        <v>106</v>
      </c>
      <c r="B25" s="23" t="s">
        <v>12</v>
      </c>
      <c r="C25" s="24"/>
      <c r="D25" s="67"/>
      <c r="E25" s="70"/>
      <c r="F25" s="67"/>
      <c r="G25" s="70"/>
      <c r="H25" s="67"/>
      <c r="I25" s="71"/>
      <c r="J25" s="25">
        <f>E25+G25+I25</f>
        <v>0</v>
      </c>
      <c r="K25" s="67"/>
      <c r="L25" s="68"/>
      <c r="M25" s="67"/>
      <c r="N25" s="68"/>
      <c r="O25" s="67"/>
      <c r="P25" s="85"/>
      <c r="Q25" s="26">
        <f t="shared" si="1"/>
        <v>0</v>
      </c>
      <c r="R25" s="119" t="s">
        <v>71</v>
      </c>
      <c r="S25" s="93">
        <f>VLOOKUP(A25,[3]List1!$A$3:$I$20,5,0)</f>
        <v>56</v>
      </c>
      <c r="T25" s="72">
        <f>VLOOKUP(A25,[3]List1!$A$3:$I$20,6,0)</f>
        <v>4</v>
      </c>
      <c r="U25" s="93">
        <f>VLOOKUP(A25,[3]List1!$A$3:$I$20,7,0)</f>
        <v>63</v>
      </c>
      <c r="V25" s="72">
        <f>VLOOKUP(A25,[3]List1!$A$3:$I$20,8,0)</f>
        <v>0</v>
      </c>
      <c r="W25" s="94">
        <f>VLOOKUP(A25,[3]List1!$A$3:$I$20,9,0)</f>
        <v>0</v>
      </c>
      <c r="X25" s="26">
        <f t="shared" si="2"/>
        <v>119</v>
      </c>
      <c r="Y25" s="119"/>
      <c r="Z25" s="93"/>
      <c r="AA25" s="119"/>
      <c r="AB25" s="93"/>
      <c r="AC25" s="72"/>
      <c r="AD25" s="94"/>
      <c r="AE25" s="27">
        <f t="shared" si="3"/>
        <v>0</v>
      </c>
      <c r="AF25" s="30">
        <f t="shared" si="4"/>
        <v>119</v>
      </c>
      <c r="AG25" s="29">
        <f t="shared" si="5"/>
        <v>18</v>
      </c>
      <c r="AH25" s="107">
        <f t="shared" si="6"/>
        <v>56</v>
      </c>
      <c r="AI25" s="123">
        <f t="shared" si="7"/>
        <v>20</v>
      </c>
      <c r="AJ25" s="108">
        <f t="shared" si="8"/>
        <v>63</v>
      </c>
      <c r="AK25" s="126">
        <f t="shared" si="9"/>
        <v>25</v>
      </c>
      <c r="AL25" s="108">
        <f t="shared" si="10"/>
        <v>0</v>
      </c>
      <c r="AM25" s="109">
        <f t="shared" si="11"/>
        <v>29</v>
      </c>
      <c r="AN25" s="63">
        <f t="shared" si="12"/>
        <v>0</v>
      </c>
      <c r="AO25" s="63">
        <f t="shared" si="13"/>
        <v>0</v>
      </c>
      <c r="AP25" s="63">
        <f t="shared" si="14"/>
        <v>119</v>
      </c>
      <c r="AQ25" s="106">
        <f t="shared" si="15"/>
        <v>0</v>
      </c>
      <c r="AR25" s="106">
        <f t="shared" si="16"/>
        <v>0</v>
      </c>
      <c r="AS25" s="106">
        <f t="shared" si="17"/>
        <v>0</v>
      </c>
      <c r="AT25" s="106">
        <f t="shared" si="18"/>
        <v>56</v>
      </c>
      <c r="AU25" s="106">
        <f t="shared" si="19"/>
        <v>0</v>
      </c>
      <c r="AV25" s="106">
        <f t="shared" si="20"/>
        <v>0</v>
      </c>
      <c r="AW25" s="106">
        <f t="shared" si="21"/>
        <v>0</v>
      </c>
      <c r="AX25" s="106">
        <f t="shared" si="22"/>
        <v>63</v>
      </c>
      <c r="AY25" s="106">
        <f t="shared" si="23"/>
        <v>0</v>
      </c>
      <c r="AZ25" s="106">
        <f t="shared" si="24"/>
        <v>0</v>
      </c>
      <c r="BA25" s="106">
        <f t="shared" si="25"/>
        <v>0</v>
      </c>
      <c r="BB25" s="106">
        <f t="shared" si="26"/>
        <v>0</v>
      </c>
      <c r="BC25" s="106">
        <f t="shared" si="27"/>
        <v>0</v>
      </c>
      <c r="BD25" s="134">
        <f t="shared" si="28"/>
        <v>238</v>
      </c>
      <c r="BE25" s="135">
        <f t="shared" si="29"/>
        <v>30</v>
      </c>
    </row>
    <row r="26" spans="1:57" x14ac:dyDescent="0.25">
      <c r="A26" s="146" t="s">
        <v>107</v>
      </c>
      <c r="B26" s="23" t="s">
        <v>108</v>
      </c>
      <c r="C26" s="24"/>
      <c r="D26" s="67"/>
      <c r="E26" s="70"/>
      <c r="F26" s="67"/>
      <c r="G26" s="68"/>
      <c r="H26" s="67"/>
      <c r="I26" s="69"/>
      <c r="J26" s="25">
        <f t="shared" ref="J26:J32" si="31">E26+G26+I26</f>
        <v>0</v>
      </c>
      <c r="K26" s="67"/>
      <c r="L26" s="68"/>
      <c r="M26" s="67"/>
      <c r="N26" s="68"/>
      <c r="O26" s="67"/>
      <c r="P26" s="85"/>
      <c r="Q26" s="26">
        <f t="shared" si="1"/>
        <v>0</v>
      </c>
      <c r="R26" s="119" t="s">
        <v>71</v>
      </c>
      <c r="S26" s="93">
        <f>VLOOKUP(A26,[3]List1!$A$3:$I$20,5,0)</f>
        <v>56</v>
      </c>
      <c r="T26" s="72">
        <f>VLOOKUP(A26,[3]List1!$A$3:$I$20,6,0)</f>
        <v>5</v>
      </c>
      <c r="U26" s="93">
        <f>VLOOKUP(A26,[3]List1!$A$3:$I$20,7,0)</f>
        <v>59</v>
      </c>
      <c r="V26" s="72">
        <f>VLOOKUP(A26,[3]List1!$A$3:$I$20,8,0)</f>
        <v>0</v>
      </c>
      <c r="W26" s="94">
        <f>VLOOKUP(A26,[3]List1!$A$3:$I$20,9,0)</f>
        <v>0</v>
      </c>
      <c r="X26" s="26">
        <f t="shared" si="2"/>
        <v>115</v>
      </c>
      <c r="Y26" s="119"/>
      <c r="Z26" s="93"/>
      <c r="AA26" s="72"/>
      <c r="AB26" s="93"/>
      <c r="AC26" s="72"/>
      <c r="AD26" s="94"/>
      <c r="AE26" s="27">
        <f t="shared" si="3"/>
        <v>0</v>
      </c>
      <c r="AF26" s="30">
        <f t="shared" si="4"/>
        <v>115</v>
      </c>
      <c r="AG26" s="29">
        <f t="shared" si="5"/>
        <v>19</v>
      </c>
      <c r="AH26" s="107">
        <f t="shared" si="6"/>
        <v>56</v>
      </c>
      <c r="AI26" s="123">
        <f t="shared" si="7"/>
        <v>20</v>
      </c>
      <c r="AJ26" s="108">
        <f t="shared" si="8"/>
        <v>59</v>
      </c>
      <c r="AK26" s="126">
        <f t="shared" si="9"/>
        <v>28</v>
      </c>
      <c r="AL26" s="108">
        <f t="shared" si="10"/>
        <v>0</v>
      </c>
      <c r="AM26" s="109">
        <f t="shared" si="11"/>
        <v>29</v>
      </c>
      <c r="AN26" s="63">
        <f t="shared" si="12"/>
        <v>0</v>
      </c>
      <c r="AO26" s="63">
        <f t="shared" si="13"/>
        <v>0</v>
      </c>
      <c r="AP26" s="63">
        <f t="shared" si="14"/>
        <v>115</v>
      </c>
      <c r="AQ26" s="106">
        <f t="shared" si="15"/>
        <v>0</v>
      </c>
      <c r="AR26" s="106">
        <f t="shared" si="16"/>
        <v>0</v>
      </c>
      <c r="AS26" s="106">
        <f t="shared" si="17"/>
        <v>0</v>
      </c>
      <c r="AT26" s="106">
        <f t="shared" si="18"/>
        <v>56</v>
      </c>
      <c r="AU26" s="106">
        <f t="shared" si="19"/>
        <v>0</v>
      </c>
      <c r="AV26" s="106">
        <f t="shared" si="20"/>
        <v>0</v>
      </c>
      <c r="AW26" s="106">
        <f t="shared" si="21"/>
        <v>0</v>
      </c>
      <c r="AX26" s="106">
        <f t="shared" si="22"/>
        <v>59</v>
      </c>
      <c r="AY26" s="106">
        <f t="shared" si="23"/>
        <v>0</v>
      </c>
      <c r="AZ26" s="106">
        <f t="shared" si="24"/>
        <v>0</v>
      </c>
      <c r="BA26" s="106">
        <f t="shared" si="25"/>
        <v>0</v>
      </c>
      <c r="BB26" s="106">
        <f t="shared" si="26"/>
        <v>0</v>
      </c>
      <c r="BC26" s="106">
        <f t="shared" si="27"/>
        <v>0</v>
      </c>
      <c r="BD26" s="134">
        <f t="shared" si="28"/>
        <v>230</v>
      </c>
      <c r="BE26" s="135">
        <f t="shared" si="29"/>
        <v>31</v>
      </c>
    </row>
    <row r="27" spans="1:57" x14ac:dyDescent="0.25">
      <c r="A27" s="146" t="s">
        <v>109</v>
      </c>
      <c r="B27" s="23" t="s">
        <v>110</v>
      </c>
      <c r="C27" s="24"/>
      <c r="D27" s="67"/>
      <c r="E27" s="70"/>
      <c r="F27" s="67"/>
      <c r="G27" s="70"/>
      <c r="H27" s="67"/>
      <c r="I27" s="71"/>
      <c r="J27" s="25">
        <f t="shared" si="31"/>
        <v>0</v>
      </c>
      <c r="K27" s="67"/>
      <c r="L27" s="68"/>
      <c r="M27" s="67"/>
      <c r="N27" s="68"/>
      <c r="O27" s="67"/>
      <c r="P27" s="84"/>
      <c r="Q27" s="26">
        <f t="shared" si="1"/>
        <v>0</v>
      </c>
      <c r="R27" s="119" t="s">
        <v>64</v>
      </c>
      <c r="S27" s="93">
        <f>VLOOKUP(A27,[3]List1!$A$3:$I$20,5,0)</f>
        <v>31</v>
      </c>
      <c r="T27" s="72">
        <f>VLOOKUP(A27,[3]List1!$A$3:$I$20,6,0)</f>
        <v>5</v>
      </c>
      <c r="U27" s="93">
        <f>VLOOKUP(A27,[3]List1!$A$3:$I$20,7,0)</f>
        <v>59</v>
      </c>
      <c r="V27" s="72">
        <f>VLOOKUP(A27,[3]List1!$A$3:$I$20,8,0)</f>
        <v>0</v>
      </c>
      <c r="W27" s="94">
        <f>VLOOKUP(A27,[3]List1!$A$3:$I$20,9,0)</f>
        <v>0</v>
      </c>
      <c r="X27" s="26">
        <f t="shared" si="2"/>
        <v>90</v>
      </c>
      <c r="Y27" s="119"/>
      <c r="Z27" s="93"/>
      <c r="AA27" s="72"/>
      <c r="AB27" s="93"/>
      <c r="AC27" s="72"/>
      <c r="AD27" s="94"/>
      <c r="AE27" s="27">
        <f t="shared" si="3"/>
        <v>0</v>
      </c>
      <c r="AF27" s="30">
        <f t="shared" si="4"/>
        <v>90</v>
      </c>
      <c r="AG27" s="29">
        <f t="shared" si="5"/>
        <v>21</v>
      </c>
      <c r="AH27" s="107">
        <f t="shared" si="6"/>
        <v>31</v>
      </c>
      <c r="AI27" s="123">
        <f t="shared" si="7"/>
        <v>26</v>
      </c>
      <c r="AJ27" s="108">
        <f t="shared" si="8"/>
        <v>59</v>
      </c>
      <c r="AK27" s="126">
        <f t="shared" si="9"/>
        <v>28</v>
      </c>
      <c r="AL27" s="108">
        <f t="shared" si="10"/>
        <v>0</v>
      </c>
      <c r="AM27" s="109">
        <f t="shared" si="11"/>
        <v>29</v>
      </c>
      <c r="AN27" s="63">
        <f t="shared" si="12"/>
        <v>0</v>
      </c>
      <c r="AO27" s="63">
        <f t="shared" si="13"/>
        <v>0</v>
      </c>
      <c r="AP27" s="63">
        <f t="shared" si="14"/>
        <v>90</v>
      </c>
      <c r="AQ27" s="106">
        <f t="shared" si="15"/>
        <v>0</v>
      </c>
      <c r="AR27" s="106">
        <f t="shared" si="16"/>
        <v>0</v>
      </c>
      <c r="AS27" s="106">
        <f t="shared" si="17"/>
        <v>0</v>
      </c>
      <c r="AT27" s="106">
        <f t="shared" si="18"/>
        <v>31</v>
      </c>
      <c r="AU27" s="106">
        <f t="shared" si="19"/>
        <v>0</v>
      </c>
      <c r="AV27" s="106">
        <f t="shared" si="20"/>
        <v>0</v>
      </c>
      <c r="AW27" s="106">
        <f t="shared" si="21"/>
        <v>0</v>
      </c>
      <c r="AX27" s="106">
        <f t="shared" si="22"/>
        <v>59</v>
      </c>
      <c r="AY27" s="106">
        <f t="shared" si="23"/>
        <v>0</v>
      </c>
      <c r="AZ27" s="106">
        <f t="shared" si="24"/>
        <v>0</v>
      </c>
      <c r="BA27" s="106">
        <f t="shared" si="25"/>
        <v>0</v>
      </c>
      <c r="BB27" s="106">
        <f t="shared" si="26"/>
        <v>0</v>
      </c>
      <c r="BC27" s="106">
        <f t="shared" si="27"/>
        <v>0</v>
      </c>
      <c r="BD27" s="134">
        <f t="shared" si="28"/>
        <v>180</v>
      </c>
      <c r="BE27" s="135">
        <f t="shared" si="29"/>
        <v>34</v>
      </c>
    </row>
    <row r="28" spans="1:57" x14ac:dyDescent="0.25">
      <c r="A28" s="146" t="s">
        <v>111</v>
      </c>
      <c r="B28" s="23" t="s">
        <v>53</v>
      </c>
      <c r="C28" s="24"/>
      <c r="D28" s="67"/>
      <c r="E28" s="70"/>
      <c r="F28" s="67"/>
      <c r="G28" s="68"/>
      <c r="H28" s="67"/>
      <c r="I28" s="69"/>
      <c r="J28" s="25">
        <f t="shared" si="31"/>
        <v>0</v>
      </c>
      <c r="K28" s="67"/>
      <c r="L28" s="68"/>
      <c r="M28" s="67"/>
      <c r="N28" s="68"/>
      <c r="O28" s="67"/>
      <c r="P28" s="84"/>
      <c r="Q28" s="26">
        <f t="shared" si="1"/>
        <v>0</v>
      </c>
      <c r="R28" s="119" t="s">
        <v>66</v>
      </c>
      <c r="S28" s="93">
        <f>VLOOKUP(A28,[3]List1!$A$3:$I$20,5,0)</f>
        <v>25</v>
      </c>
      <c r="T28" s="72">
        <f>VLOOKUP(A28,[3]List1!$A$3:$I$20,6,0)</f>
        <v>3</v>
      </c>
      <c r="U28" s="93">
        <f>VLOOKUP(A28,[3]List1!$A$3:$I$20,7,0)</f>
        <v>88</v>
      </c>
      <c r="V28" s="72">
        <f>VLOOKUP(A28,[3]List1!$A$3:$I$20,8,0)</f>
        <v>4</v>
      </c>
      <c r="W28" s="94">
        <f>VLOOKUP(A28,[3]List1!$A$3:$I$20,9,0)</f>
        <v>63</v>
      </c>
      <c r="X28" s="26">
        <f t="shared" si="2"/>
        <v>176</v>
      </c>
      <c r="Y28" s="119"/>
      <c r="Z28" s="93"/>
      <c r="AA28" s="72"/>
      <c r="AB28" s="93"/>
      <c r="AC28" s="72"/>
      <c r="AD28" s="94"/>
      <c r="AE28" s="27">
        <f t="shared" si="3"/>
        <v>0</v>
      </c>
      <c r="AF28" s="30">
        <f t="shared" si="4"/>
        <v>176</v>
      </c>
      <c r="AG28" s="29">
        <f t="shared" si="5"/>
        <v>15</v>
      </c>
      <c r="AH28" s="107">
        <f t="shared" si="6"/>
        <v>25</v>
      </c>
      <c r="AI28" s="123">
        <f t="shared" si="7"/>
        <v>28</v>
      </c>
      <c r="AJ28" s="108">
        <f t="shared" si="8"/>
        <v>88</v>
      </c>
      <c r="AK28" s="126">
        <f t="shared" si="9"/>
        <v>22</v>
      </c>
      <c r="AL28" s="108">
        <f t="shared" si="10"/>
        <v>63</v>
      </c>
      <c r="AM28" s="109">
        <f t="shared" si="11"/>
        <v>15</v>
      </c>
      <c r="AN28" s="63">
        <f t="shared" si="12"/>
        <v>0</v>
      </c>
      <c r="AO28" s="63">
        <f t="shared" si="13"/>
        <v>0</v>
      </c>
      <c r="AP28" s="63">
        <f t="shared" si="14"/>
        <v>176</v>
      </c>
      <c r="AQ28" s="106">
        <f t="shared" si="15"/>
        <v>0</v>
      </c>
      <c r="AR28" s="106">
        <f t="shared" si="16"/>
        <v>0</v>
      </c>
      <c r="AS28" s="106">
        <f t="shared" si="17"/>
        <v>0</v>
      </c>
      <c r="AT28" s="106">
        <f t="shared" si="18"/>
        <v>25</v>
      </c>
      <c r="AU28" s="106">
        <f t="shared" si="19"/>
        <v>0</v>
      </c>
      <c r="AV28" s="106">
        <f t="shared" si="20"/>
        <v>0</v>
      </c>
      <c r="AW28" s="106">
        <f t="shared" si="21"/>
        <v>0</v>
      </c>
      <c r="AX28" s="106">
        <f t="shared" si="22"/>
        <v>88</v>
      </c>
      <c r="AY28" s="106">
        <f t="shared" si="23"/>
        <v>0</v>
      </c>
      <c r="AZ28" s="106">
        <f t="shared" si="24"/>
        <v>0</v>
      </c>
      <c r="BA28" s="106">
        <f t="shared" si="25"/>
        <v>0</v>
      </c>
      <c r="BB28" s="106">
        <f t="shared" si="26"/>
        <v>63</v>
      </c>
      <c r="BC28" s="106">
        <f t="shared" si="27"/>
        <v>0</v>
      </c>
      <c r="BD28" s="134">
        <f t="shared" si="28"/>
        <v>352</v>
      </c>
      <c r="BE28" s="135">
        <f t="shared" si="29"/>
        <v>23</v>
      </c>
    </row>
    <row r="29" spans="1:57" x14ac:dyDescent="0.25">
      <c r="A29" s="146"/>
      <c r="B29" s="23"/>
      <c r="C29" s="24"/>
      <c r="D29" s="67"/>
      <c r="E29" s="68"/>
      <c r="F29" s="67"/>
      <c r="G29" s="68"/>
      <c r="H29" s="67"/>
      <c r="I29" s="69"/>
      <c r="J29" s="25">
        <f t="shared" si="31"/>
        <v>0</v>
      </c>
      <c r="K29" s="67"/>
      <c r="L29" s="70"/>
      <c r="M29" s="67"/>
      <c r="N29" s="70"/>
      <c r="O29" s="67"/>
      <c r="P29" s="85"/>
      <c r="Q29" s="26">
        <f t="shared" si="1"/>
        <v>0</v>
      </c>
      <c r="R29" s="72"/>
      <c r="S29" s="93"/>
      <c r="T29" s="72"/>
      <c r="U29" s="93"/>
      <c r="V29" s="72"/>
      <c r="W29" s="94"/>
      <c r="X29" s="26">
        <f t="shared" si="2"/>
        <v>0</v>
      </c>
      <c r="Y29" s="119"/>
      <c r="Z29" s="119"/>
      <c r="AA29" s="119"/>
      <c r="AB29" s="119"/>
      <c r="AC29" s="119"/>
      <c r="AD29" s="119"/>
      <c r="AE29" s="27">
        <f t="shared" si="3"/>
        <v>0</v>
      </c>
      <c r="AF29" s="30">
        <f t="shared" si="4"/>
        <v>0</v>
      </c>
      <c r="AG29" s="29">
        <f t="shared" si="5"/>
        <v>26</v>
      </c>
      <c r="AH29" s="107">
        <f t="shared" si="6"/>
        <v>0</v>
      </c>
      <c r="AI29" s="123">
        <f t="shared" si="7"/>
        <v>33</v>
      </c>
      <c r="AJ29" s="108">
        <f t="shared" si="8"/>
        <v>0</v>
      </c>
      <c r="AK29" s="126">
        <f t="shared" si="9"/>
        <v>34</v>
      </c>
      <c r="AL29" s="108">
        <f t="shared" si="10"/>
        <v>0</v>
      </c>
      <c r="AM29" s="109">
        <f t="shared" si="11"/>
        <v>29</v>
      </c>
      <c r="AN29" s="63">
        <f t="shared" si="12"/>
        <v>0</v>
      </c>
      <c r="AO29" s="63">
        <f t="shared" si="13"/>
        <v>0</v>
      </c>
      <c r="AP29" s="63">
        <f t="shared" si="14"/>
        <v>0</v>
      </c>
      <c r="AQ29" s="106">
        <f t="shared" si="15"/>
        <v>0</v>
      </c>
      <c r="AR29" s="106">
        <f t="shared" si="16"/>
        <v>0</v>
      </c>
      <c r="AS29" s="106">
        <f t="shared" si="17"/>
        <v>0</v>
      </c>
      <c r="AT29" s="106">
        <f t="shared" si="18"/>
        <v>0</v>
      </c>
      <c r="AU29" s="106">
        <f t="shared" si="19"/>
        <v>0</v>
      </c>
      <c r="AV29" s="106">
        <f t="shared" si="20"/>
        <v>0</v>
      </c>
      <c r="AW29" s="106">
        <f t="shared" si="21"/>
        <v>0</v>
      </c>
      <c r="AX29" s="106">
        <f t="shared" si="22"/>
        <v>0</v>
      </c>
      <c r="AY29" s="106">
        <f t="shared" si="23"/>
        <v>0</v>
      </c>
      <c r="AZ29" s="106">
        <f t="shared" si="24"/>
        <v>0</v>
      </c>
      <c r="BA29" s="106">
        <f t="shared" si="25"/>
        <v>0</v>
      </c>
      <c r="BB29" s="106">
        <f t="shared" si="26"/>
        <v>0</v>
      </c>
      <c r="BC29" s="106">
        <f t="shared" si="27"/>
        <v>0</v>
      </c>
      <c r="BD29" s="134">
        <f t="shared" si="28"/>
        <v>0</v>
      </c>
      <c r="BE29" s="135">
        <f t="shared" si="29"/>
        <v>40</v>
      </c>
    </row>
    <row r="30" spans="1:57" x14ac:dyDescent="0.25">
      <c r="A30" s="146"/>
      <c r="B30" s="23"/>
      <c r="C30" s="24"/>
      <c r="D30" s="72"/>
      <c r="E30" s="73"/>
      <c r="F30" s="72"/>
      <c r="G30" s="73"/>
      <c r="H30" s="72"/>
      <c r="I30" s="74"/>
      <c r="J30" s="25">
        <f t="shared" si="31"/>
        <v>0</v>
      </c>
      <c r="K30" s="72"/>
      <c r="L30" s="75"/>
      <c r="M30" s="72"/>
      <c r="N30" s="75"/>
      <c r="O30" s="72"/>
      <c r="P30" s="86"/>
      <c r="Q30" s="33">
        <f t="shared" si="1"/>
        <v>0</v>
      </c>
      <c r="R30" s="72"/>
      <c r="S30" s="93"/>
      <c r="T30" s="72"/>
      <c r="U30" s="93"/>
      <c r="V30" s="72"/>
      <c r="W30" s="94"/>
      <c r="X30" s="26">
        <f t="shared" si="2"/>
        <v>0</v>
      </c>
      <c r="Y30" s="119"/>
      <c r="Z30" s="119"/>
      <c r="AA30" s="119"/>
      <c r="AB30" s="119"/>
      <c r="AC30" s="119"/>
      <c r="AD30" s="119"/>
      <c r="AE30" s="27">
        <f t="shared" si="3"/>
        <v>0</v>
      </c>
      <c r="AF30" s="30">
        <f t="shared" si="4"/>
        <v>0</v>
      </c>
      <c r="AG30" s="29">
        <f t="shared" si="5"/>
        <v>26</v>
      </c>
      <c r="AH30" s="107">
        <f t="shared" si="6"/>
        <v>0</v>
      </c>
      <c r="AI30" s="123">
        <f t="shared" si="7"/>
        <v>33</v>
      </c>
      <c r="AJ30" s="108">
        <f t="shared" si="8"/>
        <v>0</v>
      </c>
      <c r="AK30" s="126">
        <f t="shared" si="9"/>
        <v>34</v>
      </c>
      <c r="AL30" s="108">
        <f t="shared" si="10"/>
        <v>0</v>
      </c>
      <c r="AM30" s="109">
        <f t="shared" si="11"/>
        <v>29</v>
      </c>
      <c r="AN30" s="63">
        <f t="shared" si="12"/>
        <v>0</v>
      </c>
      <c r="AO30" s="63">
        <f t="shared" si="13"/>
        <v>0</v>
      </c>
      <c r="AP30" s="63">
        <f t="shared" si="14"/>
        <v>0</v>
      </c>
      <c r="AQ30" s="106">
        <f t="shared" si="15"/>
        <v>0</v>
      </c>
      <c r="AR30" s="106">
        <f t="shared" si="16"/>
        <v>0</v>
      </c>
      <c r="AS30" s="106">
        <f t="shared" si="17"/>
        <v>0</v>
      </c>
      <c r="AT30" s="106">
        <f t="shared" si="18"/>
        <v>0</v>
      </c>
      <c r="AU30" s="106">
        <f t="shared" si="19"/>
        <v>0</v>
      </c>
      <c r="AV30" s="106">
        <f t="shared" si="20"/>
        <v>0</v>
      </c>
      <c r="AW30" s="106">
        <f t="shared" si="21"/>
        <v>0</v>
      </c>
      <c r="AX30" s="106">
        <f t="shared" si="22"/>
        <v>0</v>
      </c>
      <c r="AY30" s="106">
        <f t="shared" si="23"/>
        <v>0</v>
      </c>
      <c r="AZ30" s="106">
        <f t="shared" si="24"/>
        <v>0</v>
      </c>
      <c r="BA30" s="106">
        <f t="shared" si="25"/>
        <v>0</v>
      </c>
      <c r="BB30" s="106">
        <f t="shared" si="26"/>
        <v>0</v>
      </c>
      <c r="BC30" s="106">
        <f t="shared" si="27"/>
        <v>0</v>
      </c>
      <c r="BD30" s="134">
        <f t="shared" si="28"/>
        <v>0</v>
      </c>
      <c r="BE30" s="135">
        <f t="shared" si="29"/>
        <v>40</v>
      </c>
    </row>
    <row r="31" spans="1:57" x14ac:dyDescent="0.25">
      <c r="A31" s="146"/>
      <c r="B31" s="23"/>
      <c r="C31" s="24"/>
      <c r="D31" s="72"/>
      <c r="E31" s="75"/>
      <c r="F31" s="72"/>
      <c r="G31" s="75"/>
      <c r="H31" s="72"/>
      <c r="I31" s="76"/>
      <c r="J31" s="25">
        <f t="shared" si="31"/>
        <v>0</v>
      </c>
      <c r="K31" s="72"/>
      <c r="L31" s="73"/>
      <c r="M31" s="72"/>
      <c r="N31" s="73"/>
      <c r="O31" s="72"/>
      <c r="P31" s="86"/>
      <c r="Q31" s="33">
        <f t="shared" si="1"/>
        <v>0</v>
      </c>
      <c r="R31" s="72"/>
      <c r="S31" s="93"/>
      <c r="T31" s="72"/>
      <c r="U31" s="93"/>
      <c r="V31" s="72"/>
      <c r="W31" s="94"/>
      <c r="X31" s="26">
        <f t="shared" si="2"/>
        <v>0</v>
      </c>
      <c r="Y31" s="119"/>
      <c r="Z31" s="119"/>
      <c r="AA31" s="119"/>
      <c r="AB31" s="119"/>
      <c r="AC31" s="119"/>
      <c r="AD31" s="119"/>
      <c r="AE31" s="27">
        <f t="shared" si="3"/>
        <v>0</v>
      </c>
      <c r="AF31" s="30">
        <f t="shared" si="4"/>
        <v>0</v>
      </c>
      <c r="AG31" s="29">
        <f t="shared" si="5"/>
        <v>26</v>
      </c>
      <c r="AH31" s="107">
        <f t="shared" si="6"/>
        <v>0</v>
      </c>
      <c r="AI31" s="123">
        <f t="shared" si="7"/>
        <v>33</v>
      </c>
      <c r="AJ31" s="108">
        <f t="shared" si="8"/>
        <v>0</v>
      </c>
      <c r="AK31" s="126">
        <f t="shared" si="9"/>
        <v>34</v>
      </c>
      <c r="AL31" s="108">
        <f t="shared" si="10"/>
        <v>0</v>
      </c>
      <c r="AM31" s="109">
        <f t="shared" si="11"/>
        <v>29</v>
      </c>
      <c r="AN31" s="63">
        <f t="shared" si="12"/>
        <v>0</v>
      </c>
      <c r="AO31" s="63">
        <f t="shared" si="13"/>
        <v>0</v>
      </c>
      <c r="AP31" s="63">
        <f t="shared" si="14"/>
        <v>0</v>
      </c>
      <c r="AQ31" s="106">
        <f t="shared" si="15"/>
        <v>0</v>
      </c>
      <c r="AR31" s="106">
        <f t="shared" si="16"/>
        <v>0</v>
      </c>
      <c r="AS31" s="106">
        <f t="shared" si="17"/>
        <v>0</v>
      </c>
      <c r="AT31" s="106">
        <f t="shared" si="18"/>
        <v>0</v>
      </c>
      <c r="AU31" s="106">
        <f t="shared" si="19"/>
        <v>0</v>
      </c>
      <c r="AV31" s="106">
        <f t="shared" si="20"/>
        <v>0</v>
      </c>
      <c r="AW31" s="106">
        <f t="shared" si="21"/>
        <v>0</v>
      </c>
      <c r="AX31" s="106">
        <f t="shared" si="22"/>
        <v>0</v>
      </c>
      <c r="AY31" s="106">
        <f t="shared" si="23"/>
        <v>0</v>
      </c>
      <c r="AZ31" s="106">
        <f t="shared" si="24"/>
        <v>0</v>
      </c>
      <c r="BA31" s="106">
        <f t="shared" si="25"/>
        <v>0</v>
      </c>
      <c r="BB31" s="106">
        <f t="shared" si="26"/>
        <v>0</v>
      </c>
      <c r="BC31" s="106">
        <f t="shared" si="27"/>
        <v>0</v>
      </c>
      <c r="BD31" s="134">
        <f t="shared" si="28"/>
        <v>0</v>
      </c>
      <c r="BE31" s="135">
        <f t="shared" si="29"/>
        <v>40</v>
      </c>
    </row>
    <row r="32" spans="1:57" x14ac:dyDescent="0.25">
      <c r="A32" s="146"/>
      <c r="B32" s="23"/>
      <c r="C32" s="24"/>
      <c r="D32" s="72"/>
      <c r="E32" s="75"/>
      <c r="F32" s="72"/>
      <c r="G32" s="75"/>
      <c r="H32" s="72"/>
      <c r="I32" s="76"/>
      <c r="J32" s="25">
        <f t="shared" si="31"/>
        <v>0</v>
      </c>
      <c r="K32" s="72"/>
      <c r="L32" s="73"/>
      <c r="M32" s="72"/>
      <c r="N32" s="73"/>
      <c r="O32" s="72"/>
      <c r="P32" s="86"/>
      <c r="Q32" s="33">
        <f t="shared" si="1"/>
        <v>0</v>
      </c>
      <c r="R32" s="72"/>
      <c r="S32" s="93"/>
      <c r="T32" s="72"/>
      <c r="U32" s="93"/>
      <c r="V32" s="72"/>
      <c r="W32" s="94"/>
      <c r="X32" s="26">
        <f t="shared" si="2"/>
        <v>0</v>
      </c>
      <c r="Y32" s="119"/>
      <c r="Z32" s="93"/>
      <c r="AA32" s="72"/>
      <c r="AB32" s="93"/>
      <c r="AC32" s="119"/>
      <c r="AD32" s="119"/>
      <c r="AE32" s="27">
        <f t="shared" si="3"/>
        <v>0</v>
      </c>
      <c r="AF32" s="30">
        <f t="shared" si="4"/>
        <v>0</v>
      </c>
      <c r="AG32" s="29">
        <f t="shared" si="5"/>
        <v>26</v>
      </c>
      <c r="AH32" s="107">
        <f t="shared" si="6"/>
        <v>0</v>
      </c>
      <c r="AI32" s="123">
        <f t="shared" si="7"/>
        <v>33</v>
      </c>
      <c r="AJ32" s="108">
        <f t="shared" si="8"/>
        <v>0</v>
      </c>
      <c r="AK32" s="126">
        <f t="shared" si="9"/>
        <v>34</v>
      </c>
      <c r="AL32" s="108">
        <f t="shared" si="10"/>
        <v>0</v>
      </c>
      <c r="AM32" s="109">
        <f t="shared" si="11"/>
        <v>29</v>
      </c>
      <c r="AN32" s="63">
        <f t="shared" si="12"/>
        <v>0</v>
      </c>
      <c r="AO32" s="63">
        <f t="shared" si="13"/>
        <v>0</v>
      </c>
      <c r="AP32" s="63">
        <f t="shared" si="14"/>
        <v>0</v>
      </c>
      <c r="AQ32" s="106">
        <f t="shared" si="15"/>
        <v>0</v>
      </c>
      <c r="AR32" s="106">
        <f t="shared" si="16"/>
        <v>0</v>
      </c>
      <c r="AS32" s="106">
        <f t="shared" si="17"/>
        <v>0</v>
      </c>
      <c r="AT32" s="106">
        <f t="shared" si="18"/>
        <v>0</v>
      </c>
      <c r="AU32" s="106">
        <f t="shared" si="19"/>
        <v>0</v>
      </c>
      <c r="AV32" s="106">
        <f t="shared" si="20"/>
        <v>0</v>
      </c>
      <c r="AW32" s="106">
        <f t="shared" si="21"/>
        <v>0</v>
      </c>
      <c r="AX32" s="106">
        <f t="shared" si="22"/>
        <v>0</v>
      </c>
      <c r="AY32" s="106">
        <f t="shared" si="23"/>
        <v>0</v>
      </c>
      <c r="AZ32" s="106">
        <f t="shared" si="24"/>
        <v>0</v>
      </c>
      <c r="BA32" s="106">
        <f t="shared" si="25"/>
        <v>0</v>
      </c>
      <c r="BB32" s="106">
        <f t="shared" si="26"/>
        <v>0</v>
      </c>
      <c r="BC32" s="106">
        <f t="shared" si="27"/>
        <v>0</v>
      </c>
      <c r="BD32" s="134">
        <f t="shared" si="28"/>
        <v>0</v>
      </c>
      <c r="BE32" s="135">
        <f t="shared" si="29"/>
        <v>40</v>
      </c>
    </row>
    <row r="33" spans="1:57" x14ac:dyDescent="0.25">
      <c r="A33" s="146"/>
      <c r="B33" s="31"/>
      <c r="C33" s="32"/>
      <c r="D33" s="72"/>
      <c r="E33" s="75"/>
      <c r="F33" s="72"/>
      <c r="G33" s="75"/>
      <c r="H33" s="72"/>
      <c r="I33" s="76"/>
      <c r="J33" s="25">
        <f>E33+G33+I33</f>
        <v>0</v>
      </c>
      <c r="K33" s="72"/>
      <c r="L33" s="73"/>
      <c r="M33" s="72"/>
      <c r="N33" s="75"/>
      <c r="O33" s="72"/>
      <c r="P33" s="86"/>
      <c r="Q33" s="33">
        <f t="shared" si="1"/>
        <v>0</v>
      </c>
      <c r="R33" s="72"/>
      <c r="S33" s="93"/>
      <c r="T33" s="72"/>
      <c r="U33" s="93"/>
      <c r="V33" s="72"/>
      <c r="W33" s="94"/>
      <c r="X33" s="26">
        <f t="shared" si="2"/>
        <v>0</v>
      </c>
      <c r="Y33" s="119"/>
      <c r="Z33" s="93"/>
      <c r="AA33" s="72"/>
      <c r="AB33" s="93"/>
      <c r="AC33" s="119"/>
      <c r="AD33" s="119"/>
      <c r="AE33" s="27">
        <f t="shared" si="3"/>
        <v>0</v>
      </c>
      <c r="AF33" s="30">
        <f t="shared" si="4"/>
        <v>0</v>
      </c>
      <c r="AG33" s="29">
        <f t="shared" si="5"/>
        <v>26</v>
      </c>
      <c r="AH33" s="107">
        <f t="shared" si="6"/>
        <v>0</v>
      </c>
      <c r="AI33" s="123">
        <f t="shared" si="7"/>
        <v>33</v>
      </c>
      <c r="AJ33" s="108">
        <f t="shared" si="8"/>
        <v>0</v>
      </c>
      <c r="AK33" s="126">
        <f t="shared" si="9"/>
        <v>34</v>
      </c>
      <c r="AL33" s="108">
        <f t="shared" si="10"/>
        <v>0</v>
      </c>
      <c r="AM33" s="109">
        <f t="shared" si="11"/>
        <v>29</v>
      </c>
      <c r="AN33" s="63">
        <f t="shared" si="12"/>
        <v>0</v>
      </c>
      <c r="AO33" s="63">
        <f t="shared" si="13"/>
        <v>0</v>
      </c>
      <c r="AP33" s="63">
        <f t="shared" si="14"/>
        <v>0</v>
      </c>
      <c r="AQ33" s="106">
        <f t="shared" si="15"/>
        <v>0</v>
      </c>
      <c r="AR33" s="106">
        <f t="shared" si="16"/>
        <v>0</v>
      </c>
      <c r="AS33" s="106">
        <f t="shared" si="17"/>
        <v>0</v>
      </c>
      <c r="AT33" s="106">
        <f t="shared" si="18"/>
        <v>0</v>
      </c>
      <c r="AU33" s="106">
        <f t="shared" si="19"/>
        <v>0</v>
      </c>
      <c r="AV33" s="106">
        <f t="shared" si="20"/>
        <v>0</v>
      </c>
      <c r="AW33" s="106">
        <f t="shared" si="21"/>
        <v>0</v>
      </c>
      <c r="AX33" s="106">
        <f t="shared" si="22"/>
        <v>0</v>
      </c>
      <c r="AY33" s="106">
        <f t="shared" si="23"/>
        <v>0</v>
      </c>
      <c r="AZ33" s="106">
        <f t="shared" si="24"/>
        <v>0</v>
      </c>
      <c r="BA33" s="106">
        <f t="shared" si="25"/>
        <v>0</v>
      </c>
      <c r="BB33" s="106">
        <f t="shared" si="26"/>
        <v>0</v>
      </c>
      <c r="BC33" s="106">
        <f t="shared" si="27"/>
        <v>0</v>
      </c>
      <c r="BD33" s="134">
        <f t="shared" si="28"/>
        <v>0</v>
      </c>
      <c r="BE33" s="135">
        <f t="shared" si="29"/>
        <v>40</v>
      </c>
    </row>
    <row r="34" spans="1:57" x14ac:dyDescent="0.25">
      <c r="A34" s="146"/>
      <c r="B34" s="31"/>
      <c r="C34" s="32"/>
      <c r="D34" s="77"/>
      <c r="E34" s="78"/>
      <c r="F34" s="77"/>
      <c r="G34" s="78"/>
      <c r="H34" s="77"/>
      <c r="I34" s="79"/>
      <c r="J34" s="37">
        <f>E34+G34+I34</f>
        <v>0</v>
      </c>
      <c r="K34" s="77"/>
      <c r="L34" s="87"/>
      <c r="M34" s="77"/>
      <c r="N34" s="87"/>
      <c r="O34" s="77"/>
      <c r="P34" s="88"/>
      <c r="Q34" s="33">
        <f t="shared" si="1"/>
        <v>0</v>
      </c>
      <c r="R34" s="77"/>
      <c r="S34" s="96"/>
      <c r="T34" s="77"/>
      <c r="U34" s="96"/>
      <c r="V34" s="77"/>
      <c r="W34" s="97"/>
      <c r="X34" s="33">
        <f t="shared" si="2"/>
        <v>0</v>
      </c>
      <c r="Y34" s="118"/>
      <c r="Z34" s="93"/>
      <c r="AA34" s="72"/>
      <c r="AB34" s="93"/>
      <c r="AC34" s="72"/>
      <c r="AD34" s="94"/>
      <c r="AE34" s="27">
        <f t="shared" si="3"/>
        <v>0</v>
      </c>
      <c r="AF34" s="30">
        <f t="shared" si="4"/>
        <v>0</v>
      </c>
      <c r="AG34" s="38">
        <f t="shared" si="5"/>
        <v>26</v>
      </c>
      <c r="AH34" s="107">
        <f t="shared" si="6"/>
        <v>0</v>
      </c>
      <c r="AI34" s="123">
        <f t="shared" si="7"/>
        <v>33</v>
      </c>
      <c r="AJ34" s="108">
        <f t="shared" si="8"/>
        <v>0</v>
      </c>
      <c r="AK34" s="126">
        <f t="shared" si="9"/>
        <v>34</v>
      </c>
      <c r="AL34" s="108">
        <f t="shared" si="10"/>
        <v>0</v>
      </c>
      <c r="AM34" s="109">
        <f t="shared" si="11"/>
        <v>29</v>
      </c>
      <c r="AN34" s="63">
        <f t="shared" si="12"/>
        <v>0</v>
      </c>
      <c r="AO34" s="63">
        <f t="shared" si="13"/>
        <v>0</v>
      </c>
      <c r="AP34" s="63">
        <f t="shared" si="14"/>
        <v>0</v>
      </c>
      <c r="AQ34" s="106">
        <f t="shared" si="15"/>
        <v>0</v>
      </c>
      <c r="AR34" s="106">
        <f t="shared" si="16"/>
        <v>0</v>
      </c>
      <c r="AS34" s="106">
        <f t="shared" si="17"/>
        <v>0</v>
      </c>
      <c r="AT34" s="106">
        <f t="shared" si="18"/>
        <v>0</v>
      </c>
      <c r="AU34" s="106">
        <f t="shared" si="19"/>
        <v>0</v>
      </c>
      <c r="AV34" s="106">
        <f t="shared" si="20"/>
        <v>0</v>
      </c>
      <c r="AW34" s="106">
        <f t="shared" si="21"/>
        <v>0</v>
      </c>
      <c r="AX34" s="106">
        <f t="shared" si="22"/>
        <v>0</v>
      </c>
      <c r="AY34" s="106">
        <f t="shared" si="23"/>
        <v>0</v>
      </c>
      <c r="AZ34" s="106">
        <f t="shared" si="24"/>
        <v>0</v>
      </c>
      <c r="BA34" s="106">
        <f t="shared" si="25"/>
        <v>0</v>
      </c>
      <c r="BB34" s="106">
        <f t="shared" si="26"/>
        <v>0</v>
      </c>
      <c r="BC34" s="106">
        <f t="shared" si="27"/>
        <v>0</v>
      </c>
      <c r="BD34" s="134">
        <f t="shared" si="28"/>
        <v>0</v>
      </c>
      <c r="BE34" s="135">
        <f t="shared" si="29"/>
        <v>40</v>
      </c>
    </row>
    <row r="35" spans="1:57" x14ac:dyDescent="0.25">
      <c r="A35" s="34"/>
      <c r="B35" s="35"/>
      <c r="C35" s="36"/>
      <c r="D35" s="77"/>
      <c r="E35" s="78"/>
      <c r="F35" s="77"/>
      <c r="G35" s="78"/>
      <c r="H35" s="77"/>
      <c r="I35" s="79"/>
      <c r="J35" s="37">
        <f>E35+G35+I35</f>
        <v>0</v>
      </c>
      <c r="K35" s="77"/>
      <c r="L35" s="87"/>
      <c r="M35" s="77"/>
      <c r="N35" s="87"/>
      <c r="O35" s="77"/>
      <c r="P35" s="88"/>
      <c r="Q35" s="33">
        <f t="shared" si="1"/>
        <v>0</v>
      </c>
      <c r="R35" s="77"/>
      <c r="S35" s="96"/>
      <c r="T35" s="77"/>
      <c r="U35" s="96"/>
      <c r="V35" s="77"/>
      <c r="W35" s="97"/>
      <c r="X35" s="33">
        <f t="shared" si="2"/>
        <v>0</v>
      </c>
      <c r="Y35" s="119"/>
      <c r="Z35" s="93"/>
      <c r="AA35" s="72"/>
      <c r="AB35" s="93"/>
      <c r="AC35" s="72"/>
      <c r="AD35" s="94"/>
      <c r="AE35" s="27">
        <f t="shared" si="3"/>
        <v>0</v>
      </c>
      <c r="AF35" s="30">
        <f t="shared" si="4"/>
        <v>0</v>
      </c>
      <c r="AG35" s="38">
        <f t="shared" si="5"/>
        <v>26</v>
      </c>
      <c r="AH35" s="107">
        <f t="shared" si="6"/>
        <v>0</v>
      </c>
      <c r="AI35" s="123">
        <f t="shared" si="7"/>
        <v>33</v>
      </c>
      <c r="AJ35" s="108">
        <f t="shared" si="8"/>
        <v>0</v>
      </c>
      <c r="AK35" s="126">
        <f t="shared" si="9"/>
        <v>34</v>
      </c>
      <c r="AL35" s="108">
        <f t="shared" si="10"/>
        <v>0</v>
      </c>
      <c r="AM35" s="109">
        <f t="shared" si="11"/>
        <v>29</v>
      </c>
      <c r="AN35" s="63">
        <f t="shared" si="12"/>
        <v>0</v>
      </c>
      <c r="AO35" s="63">
        <f t="shared" si="13"/>
        <v>0</v>
      </c>
      <c r="AP35" s="63">
        <f t="shared" si="14"/>
        <v>0</v>
      </c>
      <c r="AQ35" s="106">
        <f t="shared" si="15"/>
        <v>0</v>
      </c>
      <c r="AR35" s="106">
        <f t="shared" si="16"/>
        <v>0</v>
      </c>
      <c r="AS35" s="106">
        <f t="shared" si="17"/>
        <v>0</v>
      </c>
      <c r="AT35" s="106">
        <f t="shared" si="18"/>
        <v>0</v>
      </c>
      <c r="AU35" s="106">
        <f t="shared" si="19"/>
        <v>0</v>
      </c>
      <c r="AV35" s="106">
        <f t="shared" si="20"/>
        <v>0</v>
      </c>
      <c r="AW35" s="106">
        <f t="shared" si="21"/>
        <v>0</v>
      </c>
      <c r="AX35" s="106">
        <f t="shared" si="22"/>
        <v>0</v>
      </c>
      <c r="AY35" s="106">
        <f t="shared" si="23"/>
        <v>0</v>
      </c>
      <c r="AZ35" s="106">
        <f t="shared" si="24"/>
        <v>0</v>
      </c>
      <c r="BA35" s="106">
        <f t="shared" si="25"/>
        <v>0</v>
      </c>
      <c r="BB35" s="106">
        <f t="shared" si="26"/>
        <v>0</v>
      </c>
      <c r="BC35" s="106">
        <f t="shared" si="27"/>
        <v>0</v>
      </c>
      <c r="BD35" s="134">
        <f t="shared" si="28"/>
        <v>0</v>
      </c>
      <c r="BE35" s="135">
        <f t="shared" si="29"/>
        <v>40</v>
      </c>
    </row>
    <row r="36" spans="1:57" x14ac:dyDescent="0.25">
      <c r="A36" s="34"/>
      <c r="B36" s="35"/>
      <c r="C36" s="36"/>
      <c r="D36" s="77"/>
      <c r="E36" s="78"/>
      <c r="F36" s="77"/>
      <c r="G36" s="78"/>
      <c r="H36" s="77"/>
      <c r="I36" s="79"/>
      <c r="J36" s="37">
        <f t="shared" ref="J36:J37" si="32">E36+G36+I36</f>
        <v>0</v>
      </c>
      <c r="K36" s="77"/>
      <c r="L36" s="87"/>
      <c r="M36" s="77"/>
      <c r="N36" s="87"/>
      <c r="O36" s="77"/>
      <c r="P36" s="88"/>
      <c r="Q36" s="33">
        <f t="shared" si="1"/>
        <v>0</v>
      </c>
      <c r="R36" s="77"/>
      <c r="S36" s="96"/>
      <c r="T36" s="77"/>
      <c r="U36" s="96"/>
      <c r="V36" s="77"/>
      <c r="W36" s="97"/>
      <c r="X36" s="33">
        <f t="shared" si="2"/>
        <v>0</v>
      </c>
      <c r="Y36" s="119"/>
      <c r="Z36" s="93"/>
      <c r="AA36" s="72"/>
      <c r="AB36" s="93"/>
      <c r="AC36" s="95"/>
      <c r="AD36" s="94"/>
      <c r="AE36" s="27">
        <f t="shared" si="3"/>
        <v>0</v>
      </c>
      <c r="AF36" s="30">
        <f t="shared" si="4"/>
        <v>0</v>
      </c>
      <c r="AG36" s="38">
        <f t="shared" si="5"/>
        <v>26</v>
      </c>
      <c r="AH36" s="107">
        <f t="shared" si="6"/>
        <v>0</v>
      </c>
      <c r="AI36" s="123">
        <f t="shared" si="7"/>
        <v>33</v>
      </c>
      <c r="AJ36" s="108">
        <f t="shared" si="8"/>
        <v>0</v>
      </c>
      <c r="AK36" s="126">
        <f t="shared" si="9"/>
        <v>34</v>
      </c>
      <c r="AL36" s="108">
        <f t="shared" si="10"/>
        <v>0</v>
      </c>
      <c r="AM36" s="109">
        <f t="shared" si="11"/>
        <v>29</v>
      </c>
      <c r="AN36" s="63">
        <f t="shared" si="12"/>
        <v>0</v>
      </c>
      <c r="AO36" s="63">
        <f t="shared" si="13"/>
        <v>0</v>
      </c>
      <c r="AP36" s="63">
        <f t="shared" si="14"/>
        <v>0</v>
      </c>
      <c r="AQ36" s="106">
        <f t="shared" si="15"/>
        <v>0</v>
      </c>
      <c r="AR36" s="106">
        <f t="shared" si="16"/>
        <v>0</v>
      </c>
      <c r="AS36" s="106">
        <f t="shared" si="17"/>
        <v>0</v>
      </c>
      <c r="AT36" s="106">
        <f t="shared" si="18"/>
        <v>0</v>
      </c>
      <c r="AU36" s="106">
        <f t="shared" si="19"/>
        <v>0</v>
      </c>
      <c r="AV36" s="106">
        <f t="shared" si="20"/>
        <v>0</v>
      </c>
      <c r="AW36" s="106">
        <f t="shared" si="21"/>
        <v>0</v>
      </c>
      <c r="AX36" s="106">
        <f t="shared" si="22"/>
        <v>0</v>
      </c>
      <c r="AY36" s="106">
        <f t="shared" si="23"/>
        <v>0</v>
      </c>
      <c r="AZ36" s="106">
        <f t="shared" si="24"/>
        <v>0</v>
      </c>
      <c r="BA36" s="106">
        <f t="shared" si="25"/>
        <v>0</v>
      </c>
      <c r="BB36" s="106">
        <f t="shared" si="26"/>
        <v>0</v>
      </c>
      <c r="BC36" s="106">
        <f t="shared" si="27"/>
        <v>0</v>
      </c>
      <c r="BD36" s="134">
        <f t="shared" si="28"/>
        <v>0</v>
      </c>
      <c r="BE36" s="135">
        <f t="shared" si="29"/>
        <v>40</v>
      </c>
    </row>
    <row r="37" spans="1:57" ht="13.8" thickBot="1" x14ac:dyDescent="0.3">
      <c r="A37" s="39"/>
      <c r="B37" s="40"/>
      <c r="C37" s="41"/>
      <c r="D37" s="80"/>
      <c r="E37" s="81"/>
      <c r="F37" s="80"/>
      <c r="G37" s="81"/>
      <c r="H37" s="80"/>
      <c r="I37" s="82"/>
      <c r="J37" s="131">
        <f t="shared" si="32"/>
        <v>0</v>
      </c>
      <c r="K37" s="80"/>
      <c r="L37" s="89"/>
      <c r="M37" s="80"/>
      <c r="N37" s="89"/>
      <c r="O37" s="80"/>
      <c r="P37" s="90"/>
      <c r="Q37" s="43">
        <f t="shared" si="1"/>
        <v>0</v>
      </c>
      <c r="R37" s="80"/>
      <c r="S37" s="98"/>
      <c r="T37" s="80"/>
      <c r="U37" s="98"/>
      <c r="V37" s="80"/>
      <c r="W37" s="99"/>
      <c r="X37" s="43">
        <f t="shared" si="2"/>
        <v>0</v>
      </c>
      <c r="Y37" s="133"/>
      <c r="Z37" s="98"/>
      <c r="AA37" s="80"/>
      <c r="AB37" s="98"/>
      <c r="AC37" s="101"/>
      <c r="AD37" s="99"/>
      <c r="AE37" s="44">
        <f t="shared" si="3"/>
        <v>0</v>
      </c>
      <c r="AF37" s="45">
        <f t="shared" si="4"/>
        <v>0</v>
      </c>
      <c r="AG37" s="46">
        <f t="shared" si="5"/>
        <v>26</v>
      </c>
      <c r="AH37" s="110">
        <f t="shared" si="6"/>
        <v>0</v>
      </c>
      <c r="AI37" s="124">
        <f t="shared" si="7"/>
        <v>33</v>
      </c>
      <c r="AJ37" s="111">
        <f t="shared" si="8"/>
        <v>0</v>
      </c>
      <c r="AK37" s="127">
        <f t="shared" si="9"/>
        <v>34</v>
      </c>
      <c r="AL37" s="111">
        <f t="shared" si="10"/>
        <v>0</v>
      </c>
      <c r="AM37" s="112">
        <f t="shared" si="11"/>
        <v>29</v>
      </c>
      <c r="AN37" s="63">
        <f t="shared" si="12"/>
        <v>0</v>
      </c>
      <c r="AO37" s="63">
        <f t="shared" si="13"/>
        <v>0</v>
      </c>
      <c r="AP37" s="63">
        <f t="shared" si="14"/>
        <v>0</v>
      </c>
      <c r="AQ37" s="106">
        <f t="shared" si="15"/>
        <v>0</v>
      </c>
      <c r="AR37" s="106">
        <f t="shared" si="16"/>
        <v>0</v>
      </c>
      <c r="AS37" s="106">
        <f t="shared" si="17"/>
        <v>0</v>
      </c>
      <c r="AT37" s="106">
        <f t="shared" si="18"/>
        <v>0</v>
      </c>
      <c r="AU37" s="106">
        <f t="shared" si="19"/>
        <v>0</v>
      </c>
      <c r="AV37" s="106">
        <f t="shared" si="20"/>
        <v>0</v>
      </c>
      <c r="AW37" s="106">
        <f t="shared" si="21"/>
        <v>0</v>
      </c>
      <c r="AX37" s="106">
        <f t="shared" si="22"/>
        <v>0</v>
      </c>
      <c r="AY37" s="106">
        <f t="shared" si="23"/>
        <v>0</v>
      </c>
      <c r="AZ37" s="106">
        <f t="shared" si="24"/>
        <v>0</v>
      </c>
      <c r="BA37" s="106">
        <f t="shared" si="25"/>
        <v>0</v>
      </c>
      <c r="BB37" s="106">
        <f t="shared" si="26"/>
        <v>0</v>
      </c>
      <c r="BC37" s="106">
        <f t="shared" si="27"/>
        <v>0</v>
      </c>
      <c r="BD37" s="136">
        <f t="shared" si="28"/>
        <v>0</v>
      </c>
      <c r="BE37" s="137">
        <f t="shared" si="29"/>
        <v>40</v>
      </c>
    </row>
    <row r="38" spans="1:57" x14ac:dyDescent="0.25">
      <c r="AN38" s="106"/>
      <c r="AO38" s="106"/>
      <c r="AP38" s="106"/>
      <c r="AQ38" s="106"/>
      <c r="BD38" s="106"/>
    </row>
    <row r="39" spans="1:57" ht="13.8" thickBot="1" x14ac:dyDescent="0.3">
      <c r="AN39" s="106"/>
      <c r="AO39" s="106"/>
      <c r="AP39" s="106"/>
      <c r="AQ39" s="106"/>
      <c r="BD39" s="106"/>
    </row>
    <row r="40" spans="1:57" ht="16.2" customHeight="1" thickBot="1" x14ac:dyDescent="0.35">
      <c r="D40" s="155" t="s">
        <v>83</v>
      </c>
      <c r="E40" s="156"/>
      <c r="F40" s="156"/>
      <c r="G40" s="156"/>
      <c r="H40" s="156"/>
      <c r="I40" s="156"/>
      <c r="J40" s="157"/>
      <c r="K40" s="164" t="s">
        <v>104</v>
      </c>
      <c r="L40" s="165"/>
      <c r="M40" s="165"/>
      <c r="N40" s="165"/>
      <c r="O40" s="165"/>
      <c r="P40" s="165"/>
      <c r="Q40" s="166"/>
      <c r="R40" s="164" t="s">
        <v>30</v>
      </c>
      <c r="S40" s="165"/>
      <c r="T40" s="165"/>
      <c r="U40" s="165"/>
      <c r="V40" s="165"/>
      <c r="W40" s="165"/>
      <c r="X40" s="166"/>
      <c r="Y40" s="164" t="s">
        <v>80</v>
      </c>
      <c r="Z40" s="165"/>
      <c r="AA40" s="165"/>
      <c r="AB40" s="165"/>
      <c r="AC40" s="165"/>
      <c r="AD40" s="165"/>
      <c r="AE40" s="166"/>
      <c r="AF40" s="169" t="s">
        <v>35</v>
      </c>
      <c r="AG40" s="172" t="s">
        <v>28</v>
      </c>
      <c r="AH40" s="152" t="s">
        <v>36</v>
      </c>
      <c r="AI40" s="153"/>
      <c r="AJ40" s="153"/>
      <c r="AK40" s="153"/>
      <c r="AL40" s="153"/>
      <c r="AM40" s="154"/>
      <c r="AN40" s="106"/>
      <c r="AO40" s="106"/>
      <c r="AP40" s="106"/>
      <c r="AQ40" s="106"/>
      <c r="BD40" s="106"/>
    </row>
    <row r="41" spans="1:57" ht="21" customHeight="1" thickTop="1" x14ac:dyDescent="0.25">
      <c r="A41" s="158" t="s">
        <v>0</v>
      </c>
      <c r="B41" s="160" t="s">
        <v>1</v>
      </c>
      <c r="C41" s="1" t="s">
        <v>2</v>
      </c>
      <c r="D41" s="2" t="s">
        <v>3</v>
      </c>
      <c r="E41" s="3"/>
      <c r="F41" s="2" t="s">
        <v>4</v>
      </c>
      <c r="G41" s="3"/>
      <c r="H41" s="2" t="s">
        <v>5</v>
      </c>
      <c r="I41" s="4"/>
      <c r="J41" s="176" t="s">
        <v>49</v>
      </c>
      <c r="K41" s="5" t="s">
        <v>3</v>
      </c>
      <c r="L41" s="6"/>
      <c r="M41" s="5" t="s">
        <v>4</v>
      </c>
      <c r="N41" s="6"/>
      <c r="O41" s="5" t="s">
        <v>5</v>
      </c>
      <c r="P41" s="7"/>
      <c r="Q41" s="162" t="s">
        <v>49</v>
      </c>
      <c r="R41" s="5" t="s">
        <v>3</v>
      </c>
      <c r="S41" s="6"/>
      <c r="T41" s="5" t="s">
        <v>4</v>
      </c>
      <c r="U41" s="6"/>
      <c r="V41" s="5" t="s">
        <v>5</v>
      </c>
      <c r="W41" s="7"/>
      <c r="X41" s="162" t="s">
        <v>49</v>
      </c>
      <c r="Y41" s="5" t="s">
        <v>3</v>
      </c>
      <c r="Z41" s="6"/>
      <c r="AA41" s="5" t="s">
        <v>4</v>
      </c>
      <c r="AB41" s="6"/>
      <c r="AC41" s="5" t="s">
        <v>5</v>
      </c>
      <c r="AD41" s="7"/>
      <c r="AE41" s="162" t="s">
        <v>49</v>
      </c>
      <c r="AF41" s="170"/>
      <c r="AG41" s="173"/>
      <c r="AH41" s="149" t="s">
        <v>3</v>
      </c>
      <c r="AI41" s="150"/>
      <c r="AJ41" s="150" t="s">
        <v>4</v>
      </c>
      <c r="AK41" s="150"/>
      <c r="AL41" s="150" t="s">
        <v>5</v>
      </c>
      <c r="AM41" s="151"/>
      <c r="AN41" s="106"/>
      <c r="AO41" s="106"/>
      <c r="AP41" s="106"/>
      <c r="AQ41" s="106"/>
      <c r="BD41" s="167" t="s">
        <v>81</v>
      </c>
      <c r="BE41" s="168"/>
    </row>
    <row r="42" spans="1:57" ht="21" customHeight="1" thickBot="1" x14ac:dyDescent="0.3">
      <c r="A42" s="159"/>
      <c r="B42" s="161"/>
      <c r="C42" s="9" t="s">
        <v>6</v>
      </c>
      <c r="D42" s="10" t="s">
        <v>7</v>
      </c>
      <c r="E42" s="11" t="s">
        <v>8</v>
      </c>
      <c r="F42" s="10" t="s">
        <v>7</v>
      </c>
      <c r="G42" s="11" t="s">
        <v>8</v>
      </c>
      <c r="H42" s="10" t="s">
        <v>7</v>
      </c>
      <c r="I42" s="12" t="s">
        <v>8</v>
      </c>
      <c r="J42" s="177"/>
      <c r="K42" s="13" t="s">
        <v>7</v>
      </c>
      <c r="L42" s="14" t="s">
        <v>8</v>
      </c>
      <c r="M42" s="13" t="s">
        <v>7</v>
      </c>
      <c r="N42" s="14" t="s">
        <v>8</v>
      </c>
      <c r="O42" s="13" t="s">
        <v>7</v>
      </c>
      <c r="P42" s="15" t="s">
        <v>8</v>
      </c>
      <c r="Q42" s="163"/>
      <c r="R42" s="13" t="s">
        <v>7</v>
      </c>
      <c r="S42" s="14" t="s">
        <v>8</v>
      </c>
      <c r="T42" s="13" t="s">
        <v>7</v>
      </c>
      <c r="U42" s="14" t="s">
        <v>8</v>
      </c>
      <c r="V42" s="13" t="s">
        <v>7</v>
      </c>
      <c r="W42" s="15" t="s">
        <v>8</v>
      </c>
      <c r="X42" s="163"/>
      <c r="Y42" s="13" t="s">
        <v>7</v>
      </c>
      <c r="Z42" s="14" t="s">
        <v>8</v>
      </c>
      <c r="AA42" s="13" t="s">
        <v>7</v>
      </c>
      <c r="AB42" s="14" t="s">
        <v>8</v>
      </c>
      <c r="AC42" s="13" t="s">
        <v>7</v>
      </c>
      <c r="AD42" s="15" t="s">
        <v>8</v>
      </c>
      <c r="AE42" s="163"/>
      <c r="AF42" s="171"/>
      <c r="AG42" s="174"/>
      <c r="AH42" s="115" t="s">
        <v>8</v>
      </c>
      <c r="AI42" s="116" t="s">
        <v>27</v>
      </c>
      <c r="AJ42" s="116" t="s">
        <v>8</v>
      </c>
      <c r="AK42" s="116" t="s">
        <v>27</v>
      </c>
      <c r="AL42" s="116" t="s">
        <v>8</v>
      </c>
      <c r="AM42" s="117" t="s">
        <v>27</v>
      </c>
      <c r="AN42" s="121" t="s">
        <v>31</v>
      </c>
      <c r="AO42" s="121" t="s">
        <v>32</v>
      </c>
      <c r="AP42" s="121" t="s">
        <v>33</v>
      </c>
      <c r="AQ42" s="121" t="s">
        <v>34</v>
      </c>
      <c r="AR42" s="121" t="s">
        <v>37</v>
      </c>
      <c r="AS42" s="121" t="s">
        <v>38</v>
      </c>
      <c r="AT42" s="121" t="s">
        <v>39</v>
      </c>
      <c r="AU42" s="121" t="s">
        <v>40</v>
      </c>
      <c r="AV42" s="121" t="s">
        <v>41</v>
      </c>
      <c r="AW42" s="121" t="s">
        <v>42</v>
      </c>
      <c r="AX42" s="121" t="s">
        <v>43</v>
      </c>
      <c r="AY42" s="121" t="s">
        <v>44</v>
      </c>
      <c r="AZ42" s="121" t="s">
        <v>45</v>
      </c>
      <c r="BA42" s="121" t="s">
        <v>46</v>
      </c>
      <c r="BB42" s="121" t="s">
        <v>47</v>
      </c>
      <c r="BC42" s="121" t="s">
        <v>48</v>
      </c>
      <c r="BD42" s="141" t="s">
        <v>78</v>
      </c>
      <c r="BE42" s="142" t="s">
        <v>27</v>
      </c>
    </row>
    <row r="43" spans="1:57" x14ac:dyDescent="0.25">
      <c r="A43" s="143" t="s">
        <v>97</v>
      </c>
      <c r="B43" s="48" t="s">
        <v>13</v>
      </c>
      <c r="C43" s="17"/>
      <c r="D43" s="64" t="s">
        <v>68</v>
      </c>
      <c r="E43" s="103">
        <v>0</v>
      </c>
      <c r="F43" s="100" t="s">
        <v>68</v>
      </c>
      <c r="G43" s="103">
        <v>0</v>
      </c>
      <c r="H43" s="100" t="s">
        <v>71</v>
      </c>
      <c r="I43" s="103">
        <v>56</v>
      </c>
      <c r="J43" s="18">
        <f t="shared" ref="J43:J64" si="33">E43+G43+I43</f>
        <v>56</v>
      </c>
      <c r="K43" s="100"/>
      <c r="L43" s="103"/>
      <c r="M43" s="64"/>
      <c r="N43" s="103"/>
      <c r="O43" s="100"/>
      <c r="P43" s="103"/>
      <c r="Q43" s="19">
        <f t="shared" ref="Q43:Q64" si="34">L43+N43+P43</f>
        <v>0</v>
      </c>
      <c r="R43" s="100">
        <v>0</v>
      </c>
      <c r="S43" s="103">
        <v>0</v>
      </c>
      <c r="T43" s="64">
        <v>0</v>
      </c>
      <c r="U43" s="103">
        <v>0</v>
      </c>
      <c r="V43" s="100">
        <v>0</v>
      </c>
      <c r="W43" s="103">
        <v>0</v>
      </c>
      <c r="X43" s="19">
        <f t="shared" ref="X43:X63" si="35">S43+U43+W43</f>
        <v>0</v>
      </c>
      <c r="Y43" s="100"/>
      <c r="Z43" s="103"/>
      <c r="AA43" s="100"/>
      <c r="AB43" s="103"/>
      <c r="AC43" s="100"/>
      <c r="AD43" s="103"/>
      <c r="AE43" s="19">
        <f t="shared" ref="AE43:AE65" si="36">Z43+AB43+AD43</f>
        <v>0</v>
      </c>
      <c r="AF43" s="21">
        <f>LARGE(AN43:AQ43,1)+ LARGE(AN43:AQ43,2)+ LARGE(AN43:AQ43,3)</f>
        <v>56</v>
      </c>
      <c r="AG43" s="22">
        <f>RANK(AF43,$AF$43:$AF$65)</f>
        <v>14</v>
      </c>
      <c r="AH43" s="113">
        <f>LARGE(AR43:AU43,1)+ LARGE(AR43:AU43,2)+ LARGE(AR43:AU43,3)</f>
        <v>0</v>
      </c>
      <c r="AI43" s="122">
        <f t="shared" ref="AI43:AI65" si="37">RANK(AH43,$AH$4:$AH$65)</f>
        <v>33</v>
      </c>
      <c r="AJ43" s="114">
        <f>LARGE(AV43:AY43,1)+ LARGE(AV43:AY43,2)+ LARGE(AV43:AY43,3)</f>
        <v>0</v>
      </c>
      <c r="AK43" s="125">
        <f t="shared" ref="AK43:AK65" si="38">RANK(AJ43,$AJ$4:$AJ$65)</f>
        <v>34</v>
      </c>
      <c r="AL43" s="114">
        <f>LARGE(AZ43:BC43,1)+ LARGE(AZ43:BC43,2)+ LARGE(AZ43:BC43,3)</f>
        <v>56</v>
      </c>
      <c r="AM43" s="128">
        <f t="shared" ref="AM43:AM65" si="39">RANK(AL43,$AL$4:$AL$65)</f>
        <v>17</v>
      </c>
      <c r="AN43" s="63">
        <f>J43</f>
        <v>56</v>
      </c>
      <c r="AO43" s="63">
        <f>Q43</f>
        <v>0</v>
      </c>
      <c r="AP43" s="63">
        <f>X43</f>
        <v>0</v>
      </c>
      <c r="AQ43" s="106">
        <f>AE43</f>
        <v>0</v>
      </c>
      <c r="AR43" s="106">
        <f>E43</f>
        <v>0</v>
      </c>
      <c r="AS43" s="106">
        <f>L43</f>
        <v>0</v>
      </c>
      <c r="AT43" s="106">
        <f>S43</f>
        <v>0</v>
      </c>
      <c r="AU43" s="106">
        <f>Z43</f>
        <v>0</v>
      </c>
      <c r="AV43" s="106">
        <f>G43</f>
        <v>0</v>
      </c>
      <c r="AW43" s="106">
        <f>N43</f>
        <v>0</v>
      </c>
      <c r="AX43" s="106">
        <f>U43</f>
        <v>0</v>
      </c>
      <c r="AY43" s="106">
        <f>AB43</f>
        <v>0</v>
      </c>
      <c r="AZ43" s="106">
        <f>I43</f>
        <v>56</v>
      </c>
      <c r="BA43" s="106">
        <f>P43</f>
        <v>0</v>
      </c>
      <c r="BB43" s="106">
        <f>W43</f>
        <v>0</v>
      </c>
      <c r="BC43" s="106">
        <f>AD43</f>
        <v>0</v>
      </c>
      <c r="BD43" s="28">
        <f>SUM(AN43:BC43)</f>
        <v>112</v>
      </c>
      <c r="BE43" s="109">
        <f t="shared" ref="BE43:BE65" si="40">RANK(BD43,$BD$4:$BD$65)</f>
        <v>36</v>
      </c>
    </row>
    <row r="44" spans="1:57" x14ac:dyDescent="0.25">
      <c r="A44" s="144" t="s">
        <v>25</v>
      </c>
      <c r="B44" s="51" t="s">
        <v>13</v>
      </c>
      <c r="C44" s="24"/>
      <c r="D44" s="67" t="s">
        <v>69</v>
      </c>
      <c r="E44" s="104">
        <v>125</v>
      </c>
      <c r="F44" s="102" t="s">
        <v>76</v>
      </c>
      <c r="G44" s="104">
        <v>88</v>
      </c>
      <c r="H44" s="102" t="s">
        <v>65</v>
      </c>
      <c r="I44" s="104">
        <v>44</v>
      </c>
      <c r="J44" s="25">
        <f t="shared" si="33"/>
        <v>257</v>
      </c>
      <c r="K44" s="102" t="s">
        <v>69</v>
      </c>
      <c r="L44" s="104">
        <v>125</v>
      </c>
      <c r="M44" s="67" t="s">
        <v>67</v>
      </c>
      <c r="N44" s="104">
        <v>75</v>
      </c>
      <c r="O44" s="102" t="s">
        <v>70</v>
      </c>
      <c r="P44" s="104">
        <v>50</v>
      </c>
      <c r="Q44" s="26">
        <f t="shared" si="34"/>
        <v>250</v>
      </c>
      <c r="R44" s="95">
        <f>VLOOKUP(A44,[3]List1!$A$3:$I$20,4,0)</f>
        <v>1</v>
      </c>
      <c r="S44" s="104">
        <f>VLOOKUP(A44,[3]List1!$A$3:$I$20,5,0)</f>
        <v>125</v>
      </c>
      <c r="T44" s="72">
        <f>VLOOKUP(A44,[3]List1!$A$3:$I$20,6,0)</f>
        <v>2</v>
      </c>
      <c r="U44" s="104">
        <f>VLOOKUP(A44,[3]List1!$A$3:$I$20,7,0)</f>
        <v>100</v>
      </c>
      <c r="V44" s="95">
        <f>VLOOKUP(A44,[3]List1!$A$3:$I$20,8,0)</f>
        <v>1</v>
      </c>
      <c r="W44" s="104">
        <f>VLOOKUP(A44,[3]List1!$A$3:$I$20,9,0)</f>
        <v>125</v>
      </c>
      <c r="X44" s="26">
        <f t="shared" si="35"/>
        <v>350</v>
      </c>
      <c r="Y44" s="95"/>
      <c r="Z44" s="104"/>
      <c r="AA44" s="95"/>
      <c r="AB44" s="104"/>
      <c r="AC44" s="95"/>
      <c r="AD44" s="104"/>
      <c r="AE44" s="26">
        <f t="shared" si="36"/>
        <v>0</v>
      </c>
      <c r="AF44" s="30">
        <f t="shared" ref="AF44:AF65" si="41">LARGE(AN44:AQ44,1)+ LARGE(AN44:AQ44,2)+ LARGE(AN44:AQ44,3)</f>
        <v>857</v>
      </c>
      <c r="AG44" s="29">
        <f t="shared" ref="AG44:AG65" si="42">RANK(AF44,$AF$43:$AF$65)</f>
        <v>2</v>
      </c>
      <c r="AH44" s="107">
        <f t="shared" ref="AH44:AH65" si="43">LARGE(AR44:AU44,1)+ LARGE(AR44:AU44,2)+ LARGE(AR44:AU44,3)</f>
        <v>375</v>
      </c>
      <c r="AI44" s="123">
        <f t="shared" si="37"/>
        <v>1</v>
      </c>
      <c r="AJ44" s="108">
        <f t="shared" ref="AJ44:AJ65" si="44">LARGE(AV44:AY44,1)+ LARGE(AV44:AY44,2)+ LARGE(AV44:AY44,3)</f>
        <v>263</v>
      </c>
      <c r="AK44" s="126">
        <f t="shared" si="38"/>
        <v>4</v>
      </c>
      <c r="AL44" s="108">
        <f t="shared" ref="AL44:AL65" si="45">LARGE(AZ44:BC44,1)+ LARGE(AZ44:BC44,2)+ LARGE(AZ44:BC44,3)</f>
        <v>219</v>
      </c>
      <c r="AM44" s="129">
        <f t="shared" si="39"/>
        <v>4</v>
      </c>
      <c r="AN44" s="63">
        <f t="shared" ref="AN44:AN65" si="46">J44</f>
        <v>257</v>
      </c>
      <c r="AO44" s="63">
        <f t="shared" ref="AO44:AO65" si="47">Q44</f>
        <v>250</v>
      </c>
      <c r="AP44" s="63">
        <f t="shared" ref="AP44:AP65" si="48">X44</f>
        <v>350</v>
      </c>
      <c r="AQ44" s="106">
        <f t="shared" ref="AQ44:AQ65" si="49">AE44</f>
        <v>0</v>
      </c>
      <c r="AR44" s="106">
        <f t="shared" ref="AR44:AR65" si="50">E44</f>
        <v>125</v>
      </c>
      <c r="AS44" s="106">
        <f t="shared" ref="AS44:AS65" si="51">L44</f>
        <v>125</v>
      </c>
      <c r="AT44" s="106">
        <f t="shared" ref="AT44:AT65" si="52">S44</f>
        <v>125</v>
      </c>
      <c r="AU44" s="106">
        <f t="shared" ref="AU44:AU65" si="53">Z44</f>
        <v>0</v>
      </c>
      <c r="AV44" s="106">
        <f t="shared" ref="AV44:AV65" si="54">G44</f>
        <v>88</v>
      </c>
      <c r="AW44" s="106">
        <f t="shared" ref="AW44:AW65" si="55">N44</f>
        <v>75</v>
      </c>
      <c r="AX44" s="106">
        <f t="shared" ref="AX44:AX65" si="56">U44</f>
        <v>100</v>
      </c>
      <c r="AY44" s="106">
        <f t="shared" ref="AY44:AY65" si="57">AB44</f>
        <v>0</v>
      </c>
      <c r="AZ44" s="106">
        <f t="shared" ref="AZ44:AZ65" si="58">I44</f>
        <v>44</v>
      </c>
      <c r="BA44" s="106">
        <f t="shared" ref="BA44:BA65" si="59">P44</f>
        <v>50</v>
      </c>
      <c r="BB44" s="106">
        <f t="shared" ref="BB44:BB65" si="60">W44</f>
        <v>125</v>
      </c>
      <c r="BC44" s="106">
        <f t="shared" ref="BC44:BC65" si="61">AD44</f>
        <v>0</v>
      </c>
      <c r="BD44" s="28">
        <f t="shared" ref="BD44:BD65" si="62">SUM(AN44:BC44)</f>
        <v>1714</v>
      </c>
      <c r="BE44" s="109">
        <f t="shared" si="40"/>
        <v>3</v>
      </c>
    </row>
    <row r="45" spans="1:57" x14ac:dyDescent="0.25">
      <c r="A45" s="144" t="s">
        <v>63</v>
      </c>
      <c r="B45" s="51" t="s">
        <v>13</v>
      </c>
      <c r="C45" s="24"/>
      <c r="D45" s="67" t="s">
        <v>68</v>
      </c>
      <c r="E45" s="104">
        <v>0</v>
      </c>
      <c r="F45" s="102" t="s">
        <v>76</v>
      </c>
      <c r="G45" s="104">
        <v>88</v>
      </c>
      <c r="H45" s="102" t="s">
        <v>68</v>
      </c>
      <c r="I45" s="104">
        <v>0</v>
      </c>
      <c r="J45" s="25">
        <f t="shared" si="33"/>
        <v>88</v>
      </c>
      <c r="K45" s="102" t="s">
        <v>68</v>
      </c>
      <c r="L45" s="104">
        <v>0</v>
      </c>
      <c r="M45" s="67" t="s">
        <v>67</v>
      </c>
      <c r="N45" s="104">
        <v>75</v>
      </c>
      <c r="O45" s="102" t="s">
        <v>70</v>
      </c>
      <c r="P45" s="104">
        <v>50</v>
      </c>
      <c r="Q45" s="26">
        <f t="shared" si="34"/>
        <v>125</v>
      </c>
      <c r="R45" s="95">
        <f>VLOOKUP(A45,[3]List1!$A$3:$I$20,4,0)</f>
        <v>0</v>
      </c>
      <c r="S45" s="104">
        <f>VLOOKUP(A45,[3]List1!$A$3:$I$20,5,0)</f>
        <v>0</v>
      </c>
      <c r="T45" s="72">
        <f>VLOOKUP(A45,[3]List1!$A$3:$I$20,6,0)</f>
        <v>2</v>
      </c>
      <c r="U45" s="104">
        <f>VLOOKUP(A45,[3]List1!$A$3:$I$20,7,0)</f>
        <v>100</v>
      </c>
      <c r="V45" s="95">
        <f>VLOOKUP(A45,[3]List1!$A$3:$I$20,8,0)</f>
        <v>0</v>
      </c>
      <c r="W45" s="104">
        <f>VLOOKUP(A45,[3]List1!$A$3:$I$20,9,0)</f>
        <v>0</v>
      </c>
      <c r="X45" s="26">
        <f t="shared" si="35"/>
        <v>100</v>
      </c>
      <c r="Y45" s="95"/>
      <c r="Z45" s="104"/>
      <c r="AA45" s="95"/>
      <c r="AB45" s="104"/>
      <c r="AC45" s="118"/>
      <c r="AD45" s="104"/>
      <c r="AE45" s="26">
        <f t="shared" si="36"/>
        <v>0</v>
      </c>
      <c r="AF45" s="30">
        <f t="shared" si="41"/>
        <v>313</v>
      </c>
      <c r="AG45" s="29">
        <f t="shared" si="42"/>
        <v>6</v>
      </c>
      <c r="AH45" s="107">
        <f t="shared" si="43"/>
        <v>0</v>
      </c>
      <c r="AI45" s="123">
        <f t="shared" si="37"/>
        <v>33</v>
      </c>
      <c r="AJ45" s="108">
        <f t="shared" si="44"/>
        <v>263</v>
      </c>
      <c r="AK45" s="126">
        <f t="shared" si="38"/>
        <v>4</v>
      </c>
      <c r="AL45" s="108">
        <f t="shared" si="45"/>
        <v>50</v>
      </c>
      <c r="AM45" s="129">
        <f t="shared" si="39"/>
        <v>19</v>
      </c>
      <c r="AN45" s="63">
        <f t="shared" si="46"/>
        <v>88</v>
      </c>
      <c r="AO45" s="63">
        <f t="shared" si="47"/>
        <v>125</v>
      </c>
      <c r="AP45" s="63">
        <f t="shared" si="48"/>
        <v>100</v>
      </c>
      <c r="AQ45" s="106">
        <f t="shared" si="49"/>
        <v>0</v>
      </c>
      <c r="AR45" s="106">
        <f t="shared" si="50"/>
        <v>0</v>
      </c>
      <c r="AS45" s="106">
        <f t="shared" si="51"/>
        <v>0</v>
      </c>
      <c r="AT45" s="106">
        <f t="shared" si="52"/>
        <v>0</v>
      </c>
      <c r="AU45" s="106">
        <f t="shared" si="53"/>
        <v>0</v>
      </c>
      <c r="AV45" s="106">
        <f t="shared" si="54"/>
        <v>88</v>
      </c>
      <c r="AW45" s="106">
        <f t="shared" si="55"/>
        <v>75</v>
      </c>
      <c r="AX45" s="106">
        <f t="shared" si="56"/>
        <v>100</v>
      </c>
      <c r="AY45" s="106">
        <f t="shared" si="57"/>
        <v>0</v>
      </c>
      <c r="AZ45" s="106">
        <f t="shared" si="58"/>
        <v>0</v>
      </c>
      <c r="BA45" s="106">
        <f t="shared" si="59"/>
        <v>50</v>
      </c>
      <c r="BB45" s="106">
        <f t="shared" si="60"/>
        <v>0</v>
      </c>
      <c r="BC45" s="106">
        <f t="shared" si="61"/>
        <v>0</v>
      </c>
      <c r="BD45" s="28">
        <f t="shared" si="62"/>
        <v>626</v>
      </c>
      <c r="BE45" s="109">
        <f t="shared" si="40"/>
        <v>13</v>
      </c>
    </row>
    <row r="46" spans="1:57" x14ac:dyDescent="0.25">
      <c r="A46" s="144" t="s">
        <v>98</v>
      </c>
      <c r="B46" s="51" t="s">
        <v>13</v>
      </c>
      <c r="C46" s="24"/>
      <c r="D46" s="67" t="s">
        <v>68</v>
      </c>
      <c r="E46" s="104">
        <v>0</v>
      </c>
      <c r="F46" s="102" t="s">
        <v>77</v>
      </c>
      <c r="G46" s="104">
        <v>63</v>
      </c>
      <c r="H46" s="102" t="s">
        <v>67</v>
      </c>
      <c r="I46" s="104">
        <v>75</v>
      </c>
      <c r="J46" s="25">
        <f t="shared" si="33"/>
        <v>138</v>
      </c>
      <c r="K46" s="102"/>
      <c r="L46" s="104"/>
      <c r="M46" s="67"/>
      <c r="N46" s="104"/>
      <c r="O46" s="102"/>
      <c r="P46" s="104"/>
      <c r="Q46" s="26">
        <f t="shared" si="34"/>
        <v>0</v>
      </c>
      <c r="R46" s="95">
        <v>0</v>
      </c>
      <c r="S46" s="104">
        <v>0</v>
      </c>
      <c r="T46" s="72">
        <v>0</v>
      </c>
      <c r="U46" s="104">
        <v>0</v>
      </c>
      <c r="V46" s="95">
        <v>0</v>
      </c>
      <c r="W46" s="104">
        <v>0</v>
      </c>
      <c r="X46" s="26">
        <f t="shared" si="35"/>
        <v>0</v>
      </c>
      <c r="Y46" s="95"/>
      <c r="Z46" s="104"/>
      <c r="AA46" s="72"/>
      <c r="AB46" s="104"/>
      <c r="AC46" s="118"/>
      <c r="AD46" s="104"/>
      <c r="AE46" s="26">
        <f t="shared" si="36"/>
        <v>0</v>
      </c>
      <c r="AF46" s="30">
        <f t="shared" si="41"/>
        <v>138</v>
      </c>
      <c r="AG46" s="29">
        <f t="shared" si="42"/>
        <v>11</v>
      </c>
      <c r="AH46" s="107">
        <f t="shared" si="43"/>
        <v>0</v>
      </c>
      <c r="AI46" s="123">
        <f t="shared" si="37"/>
        <v>33</v>
      </c>
      <c r="AJ46" s="108">
        <f t="shared" si="44"/>
        <v>63</v>
      </c>
      <c r="AK46" s="126">
        <f t="shared" si="38"/>
        <v>25</v>
      </c>
      <c r="AL46" s="108">
        <f t="shared" si="45"/>
        <v>75</v>
      </c>
      <c r="AM46" s="129">
        <f t="shared" si="39"/>
        <v>14</v>
      </c>
      <c r="AN46" s="63">
        <f t="shared" si="46"/>
        <v>138</v>
      </c>
      <c r="AO46" s="63">
        <f t="shared" si="47"/>
        <v>0</v>
      </c>
      <c r="AP46" s="63">
        <f t="shared" si="48"/>
        <v>0</v>
      </c>
      <c r="AQ46" s="106">
        <f t="shared" si="49"/>
        <v>0</v>
      </c>
      <c r="AR46" s="106">
        <f t="shared" si="50"/>
        <v>0</v>
      </c>
      <c r="AS46" s="106">
        <f t="shared" si="51"/>
        <v>0</v>
      </c>
      <c r="AT46" s="106">
        <f t="shared" si="52"/>
        <v>0</v>
      </c>
      <c r="AU46" s="106">
        <f t="shared" si="53"/>
        <v>0</v>
      </c>
      <c r="AV46" s="106">
        <f t="shared" si="54"/>
        <v>63</v>
      </c>
      <c r="AW46" s="106">
        <f t="shared" si="55"/>
        <v>0</v>
      </c>
      <c r="AX46" s="106">
        <f t="shared" si="56"/>
        <v>0</v>
      </c>
      <c r="AY46" s="106">
        <f t="shared" si="57"/>
        <v>0</v>
      </c>
      <c r="AZ46" s="106">
        <f t="shared" si="58"/>
        <v>75</v>
      </c>
      <c r="BA46" s="106">
        <f t="shared" si="59"/>
        <v>0</v>
      </c>
      <c r="BB46" s="106">
        <f t="shared" si="60"/>
        <v>0</v>
      </c>
      <c r="BC46" s="106">
        <f t="shared" si="61"/>
        <v>0</v>
      </c>
      <c r="BD46" s="28">
        <f t="shared" si="62"/>
        <v>276</v>
      </c>
      <c r="BE46" s="109">
        <f t="shared" si="40"/>
        <v>28</v>
      </c>
    </row>
    <row r="47" spans="1:57" x14ac:dyDescent="0.25">
      <c r="A47" s="144" t="s">
        <v>22</v>
      </c>
      <c r="B47" s="51" t="s">
        <v>13</v>
      </c>
      <c r="C47" s="24"/>
      <c r="D47" s="67"/>
      <c r="E47" s="104"/>
      <c r="F47" s="102"/>
      <c r="G47" s="104"/>
      <c r="H47" s="102"/>
      <c r="I47" s="104"/>
      <c r="J47" s="25">
        <f t="shared" si="33"/>
        <v>0</v>
      </c>
      <c r="K47" s="102" t="s">
        <v>66</v>
      </c>
      <c r="L47" s="104">
        <v>25</v>
      </c>
      <c r="M47" s="67" t="s">
        <v>67</v>
      </c>
      <c r="N47" s="104">
        <v>75</v>
      </c>
      <c r="O47" s="102" t="s">
        <v>66</v>
      </c>
      <c r="P47" s="104">
        <v>25</v>
      </c>
      <c r="Q47" s="26">
        <f t="shared" si="34"/>
        <v>125</v>
      </c>
      <c r="R47" s="95">
        <v>0</v>
      </c>
      <c r="S47" s="104">
        <v>0</v>
      </c>
      <c r="T47" s="72">
        <v>0</v>
      </c>
      <c r="U47" s="104">
        <v>0</v>
      </c>
      <c r="V47" s="95">
        <v>0</v>
      </c>
      <c r="W47" s="104">
        <v>0</v>
      </c>
      <c r="X47" s="26">
        <f t="shared" si="35"/>
        <v>0</v>
      </c>
      <c r="Y47" s="95"/>
      <c r="Z47" s="104"/>
      <c r="AA47" s="72"/>
      <c r="AB47" s="104"/>
      <c r="AC47" s="95"/>
      <c r="AD47" s="104"/>
      <c r="AE47" s="26">
        <f t="shared" si="36"/>
        <v>0</v>
      </c>
      <c r="AF47" s="30">
        <f t="shared" si="41"/>
        <v>125</v>
      </c>
      <c r="AG47" s="29">
        <f t="shared" si="42"/>
        <v>12</v>
      </c>
      <c r="AH47" s="107">
        <f t="shared" si="43"/>
        <v>25</v>
      </c>
      <c r="AI47" s="123">
        <f t="shared" si="37"/>
        <v>28</v>
      </c>
      <c r="AJ47" s="108">
        <f t="shared" si="44"/>
        <v>75</v>
      </c>
      <c r="AK47" s="126">
        <f t="shared" si="38"/>
        <v>23</v>
      </c>
      <c r="AL47" s="108">
        <f t="shared" si="45"/>
        <v>25</v>
      </c>
      <c r="AM47" s="129">
        <f t="shared" si="39"/>
        <v>26</v>
      </c>
      <c r="AN47" s="63">
        <f t="shared" si="46"/>
        <v>0</v>
      </c>
      <c r="AO47" s="63">
        <f t="shared" si="47"/>
        <v>125</v>
      </c>
      <c r="AP47" s="63">
        <f t="shared" si="48"/>
        <v>0</v>
      </c>
      <c r="AQ47" s="106">
        <f t="shared" si="49"/>
        <v>0</v>
      </c>
      <c r="AR47" s="106">
        <f t="shared" si="50"/>
        <v>0</v>
      </c>
      <c r="AS47" s="106">
        <f t="shared" si="51"/>
        <v>25</v>
      </c>
      <c r="AT47" s="106">
        <f t="shared" si="52"/>
        <v>0</v>
      </c>
      <c r="AU47" s="106">
        <f t="shared" si="53"/>
        <v>0</v>
      </c>
      <c r="AV47" s="106">
        <f t="shared" si="54"/>
        <v>0</v>
      </c>
      <c r="AW47" s="106">
        <f t="shared" si="55"/>
        <v>75</v>
      </c>
      <c r="AX47" s="106">
        <f t="shared" si="56"/>
        <v>0</v>
      </c>
      <c r="AY47" s="106">
        <f t="shared" si="57"/>
        <v>0</v>
      </c>
      <c r="AZ47" s="106">
        <f t="shared" si="58"/>
        <v>0</v>
      </c>
      <c r="BA47" s="106">
        <f t="shared" si="59"/>
        <v>25</v>
      </c>
      <c r="BB47" s="106">
        <f t="shared" si="60"/>
        <v>0</v>
      </c>
      <c r="BC47" s="106">
        <f t="shared" si="61"/>
        <v>0</v>
      </c>
      <c r="BD47" s="28">
        <f t="shared" si="62"/>
        <v>250</v>
      </c>
      <c r="BE47" s="109">
        <f t="shared" si="40"/>
        <v>29</v>
      </c>
    </row>
    <row r="48" spans="1:57" x14ac:dyDescent="0.25">
      <c r="A48" s="144" t="s">
        <v>24</v>
      </c>
      <c r="B48" s="51" t="s">
        <v>12</v>
      </c>
      <c r="C48" s="24"/>
      <c r="D48" s="67" t="s">
        <v>67</v>
      </c>
      <c r="E48" s="104">
        <v>75</v>
      </c>
      <c r="F48" s="102" t="s">
        <v>69</v>
      </c>
      <c r="G48" s="104">
        <v>125</v>
      </c>
      <c r="H48" s="102" t="s">
        <v>73</v>
      </c>
      <c r="I48" s="104">
        <v>100</v>
      </c>
      <c r="J48" s="25">
        <f t="shared" si="33"/>
        <v>300</v>
      </c>
      <c r="K48" s="102" t="s">
        <v>71</v>
      </c>
      <c r="L48" s="104">
        <v>56</v>
      </c>
      <c r="M48" s="67" t="s">
        <v>69</v>
      </c>
      <c r="N48" s="104">
        <v>125</v>
      </c>
      <c r="O48" s="102" t="s">
        <v>73</v>
      </c>
      <c r="P48" s="104">
        <v>100</v>
      </c>
      <c r="Q48" s="26">
        <f t="shared" si="34"/>
        <v>281</v>
      </c>
      <c r="R48" s="95">
        <f>VLOOKUP(A48,[3]List1!$A$3:$I$20,4,0)</f>
        <v>2</v>
      </c>
      <c r="S48" s="104">
        <f>VLOOKUP(A48,[3]List1!$A$3:$I$20,5,0)</f>
        <v>100</v>
      </c>
      <c r="T48" s="72">
        <f>VLOOKUP(A48,[3]List1!$A$3:$I$20,6,0)</f>
        <v>1</v>
      </c>
      <c r="U48" s="104">
        <f>VLOOKUP(A48,[3]List1!$A$3:$I$20,7,0)</f>
        <v>125</v>
      </c>
      <c r="V48" s="95">
        <f>VLOOKUP(A48,[3]List1!$A$3:$I$20,8,0)</f>
        <v>2</v>
      </c>
      <c r="W48" s="104">
        <f>VLOOKUP(A48,[3]List1!$A$3:$I$20,9,0)</f>
        <v>100</v>
      </c>
      <c r="X48" s="26">
        <f t="shared" si="35"/>
        <v>325</v>
      </c>
      <c r="Y48" s="95"/>
      <c r="Z48" s="104"/>
      <c r="AA48" s="72"/>
      <c r="AB48" s="104"/>
      <c r="AC48" s="95"/>
      <c r="AD48" s="104"/>
      <c r="AE48" s="26">
        <f t="shared" si="36"/>
        <v>0</v>
      </c>
      <c r="AF48" s="30">
        <f t="shared" si="41"/>
        <v>906</v>
      </c>
      <c r="AG48" s="29">
        <f t="shared" si="42"/>
        <v>1</v>
      </c>
      <c r="AH48" s="107">
        <f t="shared" si="43"/>
        <v>231</v>
      </c>
      <c r="AI48" s="123">
        <f t="shared" si="37"/>
        <v>4</v>
      </c>
      <c r="AJ48" s="108">
        <f t="shared" si="44"/>
        <v>375</v>
      </c>
      <c r="AK48" s="126">
        <f t="shared" si="38"/>
        <v>1</v>
      </c>
      <c r="AL48" s="108">
        <f t="shared" si="45"/>
        <v>300</v>
      </c>
      <c r="AM48" s="129">
        <f t="shared" si="39"/>
        <v>1</v>
      </c>
      <c r="AN48" s="63">
        <f t="shared" si="46"/>
        <v>300</v>
      </c>
      <c r="AO48" s="63">
        <f t="shared" si="47"/>
        <v>281</v>
      </c>
      <c r="AP48" s="63">
        <f t="shared" si="48"/>
        <v>325</v>
      </c>
      <c r="AQ48" s="106">
        <f t="shared" si="49"/>
        <v>0</v>
      </c>
      <c r="AR48" s="106">
        <f t="shared" si="50"/>
        <v>75</v>
      </c>
      <c r="AS48" s="106">
        <f t="shared" si="51"/>
        <v>56</v>
      </c>
      <c r="AT48" s="106">
        <f t="shared" si="52"/>
        <v>100</v>
      </c>
      <c r="AU48" s="106">
        <f t="shared" si="53"/>
        <v>0</v>
      </c>
      <c r="AV48" s="106">
        <f t="shared" si="54"/>
        <v>125</v>
      </c>
      <c r="AW48" s="106">
        <f t="shared" si="55"/>
        <v>125</v>
      </c>
      <c r="AX48" s="106">
        <f t="shared" si="56"/>
        <v>125</v>
      </c>
      <c r="AY48" s="106">
        <f t="shared" si="57"/>
        <v>0</v>
      </c>
      <c r="AZ48" s="106">
        <f t="shared" si="58"/>
        <v>100</v>
      </c>
      <c r="BA48" s="106">
        <f t="shared" si="59"/>
        <v>100</v>
      </c>
      <c r="BB48" s="106">
        <f t="shared" si="60"/>
        <v>100</v>
      </c>
      <c r="BC48" s="106">
        <f t="shared" si="61"/>
        <v>0</v>
      </c>
      <c r="BD48" s="28">
        <f t="shared" si="62"/>
        <v>1812</v>
      </c>
      <c r="BE48" s="109">
        <f t="shared" si="40"/>
        <v>2</v>
      </c>
    </row>
    <row r="49" spans="1:57" x14ac:dyDescent="0.25">
      <c r="A49" s="144" t="s">
        <v>62</v>
      </c>
      <c r="B49" s="51" t="s">
        <v>99</v>
      </c>
      <c r="C49" s="24"/>
      <c r="D49" s="67" t="s">
        <v>73</v>
      </c>
      <c r="E49" s="104">
        <v>100</v>
      </c>
      <c r="F49" s="102" t="s">
        <v>73</v>
      </c>
      <c r="G49" s="104">
        <v>100</v>
      </c>
      <c r="H49" s="102" t="s">
        <v>69</v>
      </c>
      <c r="I49" s="104">
        <v>125</v>
      </c>
      <c r="J49" s="25">
        <f t="shared" si="33"/>
        <v>325</v>
      </c>
      <c r="K49" s="102" t="s">
        <v>73</v>
      </c>
      <c r="L49" s="104">
        <v>100</v>
      </c>
      <c r="M49" s="67" t="s">
        <v>73</v>
      </c>
      <c r="N49" s="104">
        <v>100</v>
      </c>
      <c r="O49" s="102" t="s">
        <v>69</v>
      </c>
      <c r="P49" s="104">
        <v>125</v>
      </c>
      <c r="Q49" s="26">
        <f t="shared" si="34"/>
        <v>325</v>
      </c>
      <c r="R49" s="95">
        <v>0</v>
      </c>
      <c r="S49" s="104">
        <v>0</v>
      </c>
      <c r="T49" s="72">
        <v>0</v>
      </c>
      <c r="U49" s="104">
        <v>0</v>
      </c>
      <c r="V49" s="95">
        <v>0</v>
      </c>
      <c r="W49" s="104">
        <v>0</v>
      </c>
      <c r="X49" s="26">
        <f t="shared" si="35"/>
        <v>0</v>
      </c>
      <c r="Y49" s="95"/>
      <c r="Z49" s="104"/>
      <c r="AA49" s="95"/>
      <c r="AB49" s="104"/>
      <c r="AC49" s="95"/>
      <c r="AD49" s="104"/>
      <c r="AE49" s="26">
        <f t="shared" si="36"/>
        <v>0</v>
      </c>
      <c r="AF49" s="28">
        <f t="shared" si="41"/>
        <v>650</v>
      </c>
      <c r="AG49" s="29">
        <f t="shared" si="42"/>
        <v>4</v>
      </c>
      <c r="AH49" s="107">
        <f t="shared" si="43"/>
        <v>200</v>
      </c>
      <c r="AI49" s="123">
        <f t="shared" si="37"/>
        <v>5</v>
      </c>
      <c r="AJ49" s="108">
        <f t="shared" si="44"/>
        <v>200</v>
      </c>
      <c r="AK49" s="126">
        <f t="shared" si="38"/>
        <v>9</v>
      </c>
      <c r="AL49" s="108">
        <f t="shared" si="45"/>
        <v>250</v>
      </c>
      <c r="AM49" s="129">
        <f t="shared" si="39"/>
        <v>3</v>
      </c>
      <c r="AN49" s="63">
        <f t="shared" si="46"/>
        <v>325</v>
      </c>
      <c r="AO49" s="63">
        <f t="shared" si="47"/>
        <v>325</v>
      </c>
      <c r="AP49" s="63">
        <f t="shared" si="48"/>
        <v>0</v>
      </c>
      <c r="AQ49" s="106">
        <f t="shared" si="49"/>
        <v>0</v>
      </c>
      <c r="AR49" s="106">
        <f t="shared" si="50"/>
        <v>100</v>
      </c>
      <c r="AS49" s="106">
        <f t="shared" si="51"/>
        <v>100</v>
      </c>
      <c r="AT49" s="106">
        <f t="shared" si="52"/>
        <v>0</v>
      </c>
      <c r="AU49" s="106">
        <f t="shared" si="53"/>
        <v>0</v>
      </c>
      <c r="AV49" s="106">
        <f t="shared" si="54"/>
        <v>100</v>
      </c>
      <c r="AW49" s="106">
        <f t="shared" si="55"/>
        <v>100</v>
      </c>
      <c r="AX49" s="106">
        <f t="shared" si="56"/>
        <v>0</v>
      </c>
      <c r="AY49" s="106">
        <f t="shared" si="57"/>
        <v>0</v>
      </c>
      <c r="AZ49" s="106">
        <f t="shared" si="58"/>
        <v>125</v>
      </c>
      <c r="BA49" s="106">
        <f t="shared" si="59"/>
        <v>125</v>
      </c>
      <c r="BB49" s="106">
        <f t="shared" si="60"/>
        <v>0</v>
      </c>
      <c r="BC49" s="106">
        <f t="shared" si="61"/>
        <v>0</v>
      </c>
      <c r="BD49" s="28">
        <f t="shared" si="62"/>
        <v>1300</v>
      </c>
      <c r="BE49" s="109">
        <f t="shared" si="40"/>
        <v>6</v>
      </c>
    </row>
    <row r="50" spans="1:57" x14ac:dyDescent="0.25">
      <c r="A50" s="144" t="s">
        <v>58</v>
      </c>
      <c r="B50" s="51" t="s">
        <v>21</v>
      </c>
      <c r="C50" s="24"/>
      <c r="D50" s="67"/>
      <c r="E50" s="104"/>
      <c r="F50" s="102"/>
      <c r="G50" s="104"/>
      <c r="H50" s="102"/>
      <c r="I50" s="104"/>
      <c r="J50" s="25">
        <f t="shared" si="33"/>
        <v>0</v>
      </c>
      <c r="K50" s="102" t="s">
        <v>68</v>
      </c>
      <c r="L50" s="104">
        <v>0</v>
      </c>
      <c r="M50" s="67" t="s">
        <v>73</v>
      </c>
      <c r="N50" s="104">
        <v>100</v>
      </c>
      <c r="O50" s="102" t="s">
        <v>70</v>
      </c>
      <c r="P50" s="104">
        <v>50</v>
      </c>
      <c r="Q50" s="26">
        <f t="shared" si="34"/>
        <v>150</v>
      </c>
      <c r="R50" s="95">
        <v>0</v>
      </c>
      <c r="S50" s="104">
        <v>0</v>
      </c>
      <c r="T50" s="72">
        <v>0</v>
      </c>
      <c r="U50" s="104">
        <v>0</v>
      </c>
      <c r="V50" s="95">
        <v>0</v>
      </c>
      <c r="W50" s="104">
        <v>0</v>
      </c>
      <c r="X50" s="26">
        <f t="shared" si="35"/>
        <v>0</v>
      </c>
      <c r="Y50" s="95"/>
      <c r="Z50" s="104"/>
      <c r="AA50" s="72"/>
      <c r="AB50" s="104"/>
      <c r="AC50" s="95"/>
      <c r="AD50" s="104"/>
      <c r="AE50" s="26">
        <f t="shared" si="36"/>
        <v>0</v>
      </c>
      <c r="AF50" s="30">
        <f t="shared" si="41"/>
        <v>150</v>
      </c>
      <c r="AG50" s="29">
        <f t="shared" si="42"/>
        <v>10</v>
      </c>
      <c r="AH50" s="107">
        <f t="shared" si="43"/>
        <v>0</v>
      </c>
      <c r="AI50" s="123">
        <f t="shared" si="37"/>
        <v>33</v>
      </c>
      <c r="AJ50" s="108">
        <f t="shared" si="44"/>
        <v>100</v>
      </c>
      <c r="AK50" s="126">
        <f t="shared" si="38"/>
        <v>21</v>
      </c>
      <c r="AL50" s="108">
        <f t="shared" si="45"/>
        <v>50</v>
      </c>
      <c r="AM50" s="129">
        <f t="shared" si="39"/>
        <v>19</v>
      </c>
      <c r="AN50" s="63">
        <f t="shared" si="46"/>
        <v>0</v>
      </c>
      <c r="AO50" s="63">
        <f t="shared" si="47"/>
        <v>150</v>
      </c>
      <c r="AP50" s="63">
        <f t="shared" si="48"/>
        <v>0</v>
      </c>
      <c r="AQ50" s="106">
        <f t="shared" si="49"/>
        <v>0</v>
      </c>
      <c r="AR50" s="106">
        <f t="shared" si="50"/>
        <v>0</v>
      </c>
      <c r="AS50" s="106">
        <f t="shared" si="51"/>
        <v>0</v>
      </c>
      <c r="AT50" s="106">
        <f t="shared" si="52"/>
        <v>0</v>
      </c>
      <c r="AU50" s="106">
        <f t="shared" si="53"/>
        <v>0</v>
      </c>
      <c r="AV50" s="106">
        <f t="shared" si="54"/>
        <v>0</v>
      </c>
      <c r="AW50" s="106">
        <f t="shared" si="55"/>
        <v>100</v>
      </c>
      <c r="AX50" s="106">
        <f t="shared" si="56"/>
        <v>0</v>
      </c>
      <c r="AY50" s="106">
        <f t="shared" si="57"/>
        <v>0</v>
      </c>
      <c r="AZ50" s="106">
        <f t="shared" si="58"/>
        <v>0</v>
      </c>
      <c r="BA50" s="106">
        <f t="shared" si="59"/>
        <v>50</v>
      </c>
      <c r="BB50" s="106">
        <f t="shared" si="60"/>
        <v>0</v>
      </c>
      <c r="BC50" s="106">
        <f t="shared" si="61"/>
        <v>0</v>
      </c>
      <c r="BD50" s="28">
        <f t="shared" si="62"/>
        <v>300</v>
      </c>
      <c r="BE50" s="109">
        <f t="shared" si="40"/>
        <v>26</v>
      </c>
    </row>
    <row r="51" spans="1:57" x14ac:dyDescent="0.25">
      <c r="A51" s="144" t="s">
        <v>20</v>
      </c>
      <c r="B51" s="51" t="s">
        <v>10</v>
      </c>
      <c r="C51" s="24"/>
      <c r="D51" s="67" t="s">
        <v>75</v>
      </c>
      <c r="E51" s="104">
        <v>59</v>
      </c>
      <c r="F51" s="102" t="s">
        <v>73</v>
      </c>
      <c r="G51" s="104">
        <v>100</v>
      </c>
      <c r="H51" s="102" t="s">
        <v>71</v>
      </c>
      <c r="I51" s="104">
        <v>56</v>
      </c>
      <c r="J51" s="25">
        <f t="shared" si="33"/>
        <v>215</v>
      </c>
      <c r="K51" s="102" t="s">
        <v>68</v>
      </c>
      <c r="L51" s="104">
        <v>0</v>
      </c>
      <c r="M51" s="67" t="s">
        <v>67</v>
      </c>
      <c r="N51" s="104">
        <v>75</v>
      </c>
      <c r="O51" s="102" t="s">
        <v>67</v>
      </c>
      <c r="P51" s="104">
        <v>75</v>
      </c>
      <c r="Q51" s="26">
        <f t="shared" si="34"/>
        <v>150</v>
      </c>
      <c r="R51" s="95">
        <f>VLOOKUP(A51,[3]List1!$A$3:$I$20,4,0)</f>
        <v>3</v>
      </c>
      <c r="S51" s="104">
        <f>VLOOKUP(A51,[3]List1!$A$3:$I$20,5,0)</f>
        <v>88</v>
      </c>
      <c r="T51" s="72">
        <f>VLOOKUP(A51,[3]List1!$A$3:$I$20,6,0)</f>
        <v>1</v>
      </c>
      <c r="U51" s="104">
        <f>VLOOKUP(A51,[3]List1!$A$3:$I$20,7,0)</f>
        <v>125</v>
      </c>
      <c r="V51" s="95">
        <f>VLOOKUP(A51,[3]List1!$A$3:$I$20,8,0)</f>
        <v>3</v>
      </c>
      <c r="W51" s="104">
        <f>VLOOKUP(A51,[3]List1!$A$3:$I$20,9,0)</f>
        <v>88</v>
      </c>
      <c r="X51" s="26">
        <f t="shared" si="35"/>
        <v>301</v>
      </c>
      <c r="Y51" s="95"/>
      <c r="Z51" s="104"/>
      <c r="AA51" s="72"/>
      <c r="AB51" s="104"/>
      <c r="AC51" s="95"/>
      <c r="AD51" s="104"/>
      <c r="AE51" s="26">
        <f t="shared" si="36"/>
        <v>0</v>
      </c>
      <c r="AF51" s="30">
        <f t="shared" si="41"/>
        <v>666</v>
      </c>
      <c r="AG51" s="29">
        <f t="shared" si="42"/>
        <v>3</v>
      </c>
      <c r="AH51" s="107">
        <f t="shared" si="43"/>
        <v>147</v>
      </c>
      <c r="AI51" s="123">
        <f t="shared" si="37"/>
        <v>8</v>
      </c>
      <c r="AJ51" s="108">
        <f t="shared" si="44"/>
        <v>300</v>
      </c>
      <c r="AK51" s="126">
        <f t="shared" si="38"/>
        <v>3</v>
      </c>
      <c r="AL51" s="108">
        <f t="shared" si="45"/>
        <v>219</v>
      </c>
      <c r="AM51" s="129">
        <f t="shared" si="39"/>
        <v>4</v>
      </c>
      <c r="AN51" s="63">
        <f t="shared" si="46"/>
        <v>215</v>
      </c>
      <c r="AO51" s="63">
        <f t="shared" si="47"/>
        <v>150</v>
      </c>
      <c r="AP51" s="63">
        <f t="shared" si="48"/>
        <v>301</v>
      </c>
      <c r="AQ51" s="106">
        <f t="shared" si="49"/>
        <v>0</v>
      </c>
      <c r="AR51" s="106">
        <f t="shared" si="50"/>
        <v>59</v>
      </c>
      <c r="AS51" s="106">
        <f t="shared" si="51"/>
        <v>0</v>
      </c>
      <c r="AT51" s="106">
        <f t="shared" si="52"/>
        <v>88</v>
      </c>
      <c r="AU51" s="106">
        <f t="shared" si="53"/>
        <v>0</v>
      </c>
      <c r="AV51" s="106">
        <f t="shared" si="54"/>
        <v>100</v>
      </c>
      <c r="AW51" s="106">
        <f t="shared" si="55"/>
        <v>75</v>
      </c>
      <c r="AX51" s="106">
        <f t="shared" si="56"/>
        <v>125</v>
      </c>
      <c r="AY51" s="106">
        <f t="shared" si="57"/>
        <v>0</v>
      </c>
      <c r="AZ51" s="106">
        <f t="shared" si="58"/>
        <v>56</v>
      </c>
      <c r="BA51" s="106">
        <f t="shared" si="59"/>
        <v>75</v>
      </c>
      <c r="BB51" s="106">
        <f t="shared" si="60"/>
        <v>88</v>
      </c>
      <c r="BC51" s="106">
        <f t="shared" si="61"/>
        <v>0</v>
      </c>
      <c r="BD51" s="28">
        <f t="shared" si="62"/>
        <v>1332</v>
      </c>
      <c r="BE51" s="109">
        <f t="shared" si="40"/>
        <v>5</v>
      </c>
    </row>
    <row r="52" spans="1:57" x14ac:dyDescent="0.25">
      <c r="A52" s="144" t="s">
        <v>100</v>
      </c>
      <c r="B52" s="51" t="s">
        <v>89</v>
      </c>
      <c r="C52" s="24"/>
      <c r="D52" s="67" t="s">
        <v>74</v>
      </c>
      <c r="E52" s="104">
        <v>54</v>
      </c>
      <c r="F52" s="102" t="s">
        <v>77</v>
      </c>
      <c r="G52" s="104">
        <v>63</v>
      </c>
      <c r="H52" s="102" t="s">
        <v>65</v>
      </c>
      <c r="I52" s="104">
        <v>44</v>
      </c>
      <c r="J52" s="25">
        <f t="shared" si="33"/>
        <v>161</v>
      </c>
      <c r="K52" s="102" t="s">
        <v>67</v>
      </c>
      <c r="L52" s="104">
        <v>75</v>
      </c>
      <c r="M52" s="67" t="s">
        <v>74</v>
      </c>
      <c r="N52" s="104">
        <v>54</v>
      </c>
      <c r="O52" s="102" t="s">
        <v>72</v>
      </c>
      <c r="P52" s="104">
        <v>19</v>
      </c>
      <c r="Q52" s="26">
        <f t="shared" si="34"/>
        <v>148</v>
      </c>
      <c r="R52" s="95">
        <v>0</v>
      </c>
      <c r="S52" s="104">
        <v>0</v>
      </c>
      <c r="T52" s="72">
        <v>0</v>
      </c>
      <c r="U52" s="104">
        <v>0</v>
      </c>
      <c r="V52" s="95">
        <v>0</v>
      </c>
      <c r="W52" s="104">
        <v>0</v>
      </c>
      <c r="X52" s="26">
        <f t="shared" si="35"/>
        <v>0</v>
      </c>
      <c r="Y52" s="95"/>
      <c r="Z52" s="104"/>
      <c r="AA52" s="72"/>
      <c r="AB52" s="104"/>
      <c r="AC52" s="95"/>
      <c r="AD52" s="104"/>
      <c r="AE52" s="26">
        <f t="shared" si="36"/>
        <v>0</v>
      </c>
      <c r="AF52" s="30">
        <f t="shared" si="41"/>
        <v>309</v>
      </c>
      <c r="AG52" s="29">
        <f t="shared" si="42"/>
        <v>7</v>
      </c>
      <c r="AH52" s="107">
        <f t="shared" si="43"/>
        <v>129</v>
      </c>
      <c r="AI52" s="123">
        <f t="shared" si="37"/>
        <v>9</v>
      </c>
      <c r="AJ52" s="108">
        <f t="shared" si="44"/>
        <v>117</v>
      </c>
      <c r="AK52" s="126">
        <f t="shared" si="38"/>
        <v>18</v>
      </c>
      <c r="AL52" s="108">
        <f t="shared" si="45"/>
        <v>63</v>
      </c>
      <c r="AM52" s="129">
        <f t="shared" si="39"/>
        <v>15</v>
      </c>
      <c r="AN52" s="63">
        <f t="shared" si="46"/>
        <v>161</v>
      </c>
      <c r="AO52" s="63">
        <f t="shared" si="47"/>
        <v>148</v>
      </c>
      <c r="AP52" s="63">
        <f t="shared" si="48"/>
        <v>0</v>
      </c>
      <c r="AQ52" s="106">
        <f t="shared" si="49"/>
        <v>0</v>
      </c>
      <c r="AR52" s="106">
        <f t="shared" si="50"/>
        <v>54</v>
      </c>
      <c r="AS52" s="106">
        <f t="shared" si="51"/>
        <v>75</v>
      </c>
      <c r="AT52" s="106">
        <f t="shared" si="52"/>
        <v>0</v>
      </c>
      <c r="AU52" s="106">
        <f t="shared" si="53"/>
        <v>0</v>
      </c>
      <c r="AV52" s="106">
        <f t="shared" si="54"/>
        <v>63</v>
      </c>
      <c r="AW52" s="106">
        <f t="shared" si="55"/>
        <v>54</v>
      </c>
      <c r="AX52" s="106">
        <f t="shared" si="56"/>
        <v>0</v>
      </c>
      <c r="AY52" s="106">
        <f t="shared" si="57"/>
        <v>0</v>
      </c>
      <c r="AZ52" s="106">
        <f t="shared" si="58"/>
        <v>44</v>
      </c>
      <c r="BA52" s="106">
        <f t="shared" si="59"/>
        <v>19</v>
      </c>
      <c r="BB52" s="106">
        <f t="shared" si="60"/>
        <v>0</v>
      </c>
      <c r="BC52" s="106">
        <f t="shared" si="61"/>
        <v>0</v>
      </c>
      <c r="BD52" s="28">
        <f t="shared" si="62"/>
        <v>618</v>
      </c>
      <c r="BE52" s="109">
        <f t="shared" si="40"/>
        <v>14</v>
      </c>
    </row>
    <row r="53" spans="1:57" x14ac:dyDescent="0.25">
      <c r="A53" s="144" t="s">
        <v>23</v>
      </c>
      <c r="B53" s="51" t="s">
        <v>12</v>
      </c>
      <c r="C53" s="24"/>
      <c r="D53" s="67" t="s">
        <v>67</v>
      </c>
      <c r="E53" s="104">
        <v>75</v>
      </c>
      <c r="F53" s="102" t="s">
        <v>69</v>
      </c>
      <c r="G53" s="104">
        <v>125</v>
      </c>
      <c r="H53" s="102" t="s">
        <v>67</v>
      </c>
      <c r="I53" s="104">
        <v>75</v>
      </c>
      <c r="J53" s="25">
        <f t="shared" si="33"/>
        <v>275</v>
      </c>
      <c r="K53" s="102" t="s">
        <v>67</v>
      </c>
      <c r="L53" s="104">
        <v>75</v>
      </c>
      <c r="M53" s="67" t="s">
        <v>69</v>
      </c>
      <c r="N53" s="104">
        <v>125</v>
      </c>
      <c r="O53" s="102" t="s">
        <v>67</v>
      </c>
      <c r="P53" s="104">
        <v>75</v>
      </c>
      <c r="Q53" s="26">
        <f t="shared" si="34"/>
        <v>275</v>
      </c>
      <c r="R53" s="95">
        <v>0</v>
      </c>
      <c r="S53" s="104">
        <v>0</v>
      </c>
      <c r="T53" s="72">
        <v>0</v>
      </c>
      <c r="U53" s="104">
        <v>0</v>
      </c>
      <c r="V53" s="95">
        <v>0</v>
      </c>
      <c r="W53" s="104">
        <v>0</v>
      </c>
      <c r="X53" s="26">
        <f t="shared" si="35"/>
        <v>0</v>
      </c>
      <c r="Y53" s="95"/>
      <c r="Z53" s="104"/>
      <c r="AA53" s="72"/>
      <c r="AB53" s="104"/>
      <c r="AC53" s="95"/>
      <c r="AD53" s="104"/>
      <c r="AE53" s="26">
        <f t="shared" si="36"/>
        <v>0</v>
      </c>
      <c r="AF53" s="30">
        <f t="shared" si="41"/>
        <v>550</v>
      </c>
      <c r="AG53" s="29">
        <f t="shared" si="42"/>
        <v>5</v>
      </c>
      <c r="AH53" s="107">
        <f t="shared" si="43"/>
        <v>150</v>
      </c>
      <c r="AI53" s="123">
        <f t="shared" si="37"/>
        <v>6</v>
      </c>
      <c r="AJ53" s="108">
        <f t="shared" si="44"/>
        <v>250</v>
      </c>
      <c r="AK53" s="126">
        <f t="shared" si="38"/>
        <v>6</v>
      </c>
      <c r="AL53" s="108">
        <f t="shared" si="45"/>
        <v>150</v>
      </c>
      <c r="AM53" s="129">
        <f t="shared" si="39"/>
        <v>9</v>
      </c>
      <c r="AN53" s="63">
        <f t="shared" si="46"/>
        <v>275</v>
      </c>
      <c r="AO53" s="63">
        <f t="shared" si="47"/>
        <v>275</v>
      </c>
      <c r="AP53" s="63">
        <f t="shared" si="48"/>
        <v>0</v>
      </c>
      <c r="AQ53" s="106">
        <f t="shared" si="49"/>
        <v>0</v>
      </c>
      <c r="AR53" s="106">
        <f t="shared" si="50"/>
        <v>75</v>
      </c>
      <c r="AS53" s="106">
        <f t="shared" si="51"/>
        <v>75</v>
      </c>
      <c r="AT53" s="106">
        <f t="shared" si="52"/>
        <v>0</v>
      </c>
      <c r="AU53" s="106">
        <f t="shared" si="53"/>
        <v>0</v>
      </c>
      <c r="AV53" s="106">
        <f t="shared" si="54"/>
        <v>125</v>
      </c>
      <c r="AW53" s="106">
        <f t="shared" si="55"/>
        <v>125</v>
      </c>
      <c r="AX53" s="106">
        <f t="shared" si="56"/>
        <v>0</v>
      </c>
      <c r="AY53" s="106">
        <f t="shared" si="57"/>
        <v>0</v>
      </c>
      <c r="AZ53" s="106">
        <f t="shared" si="58"/>
        <v>75</v>
      </c>
      <c r="BA53" s="106">
        <f t="shared" si="59"/>
        <v>75</v>
      </c>
      <c r="BB53" s="106">
        <f t="shared" si="60"/>
        <v>0</v>
      </c>
      <c r="BC53" s="106">
        <f t="shared" si="61"/>
        <v>0</v>
      </c>
      <c r="BD53" s="28">
        <f t="shared" si="62"/>
        <v>1100</v>
      </c>
      <c r="BE53" s="109">
        <f t="shared" si="40"/>
        <v>7</v>
      </c>
    </row>
    <row r="54" spans="1:57" x14ac:dyDescent="0.25">
      <c r="A54" s="144" t="s">
        <v>60</v>
      </c>
      <c r="B54" s="51" t="s">
        <v>61</v>
      </c>
      <c r="C54" s="24"/>
      <c r="D54" s="67"/>
      <c r="E54" s="104"/>
      <c r="F54" s="102"/>
      <c r="G54" s="104"/>
      <c r="H54" s="102"/>
      <c r="I54" s="104"/>
      <c r="J54" s="25">
        <f t="shared" si="33"/>
        <v>0</v>
      </c>
      <c r="K54" s="102" t="s">
        <v>65</v>
      </c>
      <c r="L54" s="104">
        <v>44</v>
      </c>
      <c r="M54" s="67" t="s">
        <v>75</v>
      </c>
      <c r="N54" s="104">
        <v>59</v>
      </c>
      <c r="O54" s="102" t="s">
        <v>70</v>
      </c>
      <c r="P54" s="104">
        <v>50</v>
      </c>
      <c r="Q54" s="26">
        <f t="shared" si="34"/>
        <v>153</v>
      </c>
      <c r="R54" s="95">
        <v>0</v>
      </c>
      <c r="S54" s="104">
        <v>0</v>
      </c>
      <c r="T54" s="72">
        <v>0</v>
      </c>
      <c r="U54" s="104">
        <v>0</v>
      </c>
      <c r="V54" s="95">
        <v>0</v>
      </c>
      <c r="W54" s="104">
        <v>0</v>
      </c>
      <c r="X54" s="26">
        <f t="shared" si="35"/>
        <v>0</v>
      </c>
      <c r="Y54" s="95"/>
      <c r="Z54" s="104"/>
      <c r="AA54" s="72"/>
      <c r="AB54" s="104"/>
      <c r="AC54" s="95"/>
      <c r="AD54" s="104"/>
      <c r="AE54" s="26">
        <f t="shared" si="36"/>
        <v>0</v>
      </c>
      <c r="AF54" s="30">
        <f t="shared" si="41"/>
        <v>153</v>
      </c>
      <c r="AG54" s="29">
        <f t="shared" si="42"/>
        <v>9</v>
      </c>
      <c r="AH54" s="107">
        <f t="shared" si="43"/>
        <v>44</v>
      </c>
      <c r="AI54" s="123">
        <f t="shared" si="37"/>
        <v>24</v>
      </c>
      <c r="AJ54" s="108">
        <f t="shared" si="44"/>
        <v>59</v>
      </c>
      <c r="AK54" s="126">
        <f t="shared" si="38"/>
        <v>28</v>
      </c>
      <c r="AL54" s="108">
        <f t="shared" si="45"/>
        <v>50</v>
      </c>
      <c r="AM54" s="129">
        <f t="shared" si="39"/>
        <v>19</v>
      </c>
      <c r="AN54" s="63">
        <f t="shared" si="46"/>
        <v>0</v>
      </c>
      <c r="AO54" s="63">
        <f t="shared" si="47"/>
        <v>153</v>
      </c>
      <c r="AP54" s="63">
        <f t="shared" si="48"/>
        <v>0</v>
      </c>
      <c r="AQ54" s="106">
        <f t="shared" si="49"/>
        <v>0</v>
      </c>
      <c r="AR54" s="106">
        <f t="shared" si="50"/>
        <v>0</v>
      </c>
      <c r="AS54" s="106">
        <f t="shared" si="51"/>
        <v>44</v>
      </c>
      <c r="AT54" s="106">
        <f t="shared" si="52"/>
        <v>0</v>
      </c>
      <c r="AU54" s="106">
        <f t="shared" si="53"/>
        <v>0</v>
      </c>
      <c r="AV54" s="106">
        <f t="shared" si="54"/>
        <v>0</v>
      </c>
      <c r="AW54" s="106">
        <f t="shared" si="55"/>
        <v>59</v>
      </c>
      <c r="AX54" s="106">
        <f t="shared" si="56"/>
        <v>0</v>
      </c>
      <c r="AY54" s="106">
        <f t="shared" si="57"/>
        <v>0</v>
      </c>
      <c r="AZ54" s="106">
        <f t="shared" si="58"/>
        <v>0</v>
      </c>
      <c r="BA54" s="106">
        <f t="shared" si="59"/>
        <v>50</v>
      </c>
      <c r="BB54" s="106">
        <f t="shared" si="60"/>
        <v>0</v>
      </c>
      <c r="BC54" s="106">
        <f t="shared" si="61"/>
        <v>0</v>
      </c>
      <c r="BD54" s="28">
        <f t="shared" si="62"/>
        <v>306</v>
      </c>
      <c r="BE54" s="109">
        <f t="shared" si="40"/>
        <v>25</v>
      </c>
    </row>
    <row r="55" spans="1:57" x14ac:dyDescent="0.25">
      <c r="A55" s="144" t="s">
        <v>101</v>
      </c>
      <c r="B55" s="51" t="s">
        <v>61</v>
      </c>
      <c r="C55" s="24"/>
      <c r="D55" s="67"/>
      <c r="E55" s="104"/>
      <c r="F55" s="102"/>
      <c r="G55" s="104"/>
      <c r="H55" s="102"/>
      <c r="I55" s="104"/>
      <c r="J55" s="25">
        <f t="shared" si="33"/>
        <v>0</v>
      </c>
      <c r="K55" s="102" t="s">
        <v>65</v>
      </c>
      <c r="L55" s="104">
        <v>44</v>
      </c>
      <c r="M55" s="67" t="s">
        <v>75</v>
      </c>
      <c r="N55" s="104">
        <v>59</v>
      </c>
      <c r="O55" s="102" t="s">
        <v>64</v>
      </c>
      <c r="P55" s="104">
        <v>31</v>
      </c>
      <c r="Q55" s="26">
        <f t="shared" si="34"/>
        <v>134</v>
      </c>
      <c r="R55" s="95">
        <f>VLOOKUP(A55,[3]List1!$A$3:$I$20,4,0)</f>
        <v>4</v>
      </c>
      <c r="S55" s="104">
        <f>VLOOKUP(A55,[3]List1!$A$3:$I$20,5,0)</f>
        <v>63</v>
      </c>
      <c r="T55" s="72">
        <f>VLOOKUP(A55,[3]List1!$A$3:$I$20,6,0)</f>
        <v>0</v>
      </c>
      <c r="U55" s="104">
        <f>VLOOKUP(A55,[3]List1!$A$3:$I$20,7,0)</f>
        <v>0</v>
      </c>
      <c r="V55" s="95">
        <f>VLOOKUP(A55,[3]List1!$A$3:$I$20,8,0)</f>
        <v>4</v>
      </c>
      <c r="W55" s="104">
        <f>VLOOKUP(A55,[3]List1!$A$3:$I$20,9,0)</f>
        <v>63</v>
      </c>
      <c r="X55" s="26">
        <f t="shared" si="35"/>
        <v>126</v>
      </c>
      <c r="Y55" s="95"/>
      <c r="Z55" s="104"/>
      <c r="AA55" s="72"/>
      <c r="AB55" s="104"/>
      <c r="AC55" s="95"/>
      <c r="AD55" s="104"/>
      <c r="AE55" s="26">
        <f t="shared" si="36"/>
        <v>0</v>
      </c>
      <c r="AF55" s="30">
        <f t="shared" si="41"/>
        <v>260</v>
      </c>
      <c r="AG55" s="29">
        <f t="shared" si="42"/>
        <v>8</v>
      </c>
      <c r="AH55" s="107">
        <f t="shared" si="43"/>
        <v>107</v>
      </c>
      <c r="AI55" s="123">
        <f t="shared" si="37"/>
        <v>12</v>
      </c>
      <c r="AJ55" s="108">
        <f t="shared" si="44"/>
        <v>59</v>
      </c>
      <c r="AK55" s="126">
        <f t="shared" si="38"/>
        <v>28</v>
      </c>
      <c r="AL55" s="108">
        <f t="shared" si="45"/>
        <v>94</v>
      </c>
      <c r="AM55" s="129">
        <f t="shared" si="39"/>
        <v>13</v>
      </c>
      <c r="AN55" s="63">
        <f t="shared" si="46"/>
        <v>0</v>
      </c>
      <c r="AO55" s="63">
        <f t="shared" si="47"/>
        <v>134</v>
      </c>
      <c r="AP55" s="63">
        <f t="shared" si="48"/>
        <v>126</v>
      </c>
      <c r="AQ55" s="106">
        <f t="shared" si="49"/>
        <v>0</v>
      </c>
      <c r="AR55" s="106">
        <f t="shared" si="50"/>
        <v>0</v>
      </c>
      <c r="AS55" s="106">
        <f t="shared" si="51"/>
        <v>44</v>
      </c>
      <c r="AT55" s="106">
        <f t="shared" si="52"/>
        <v>63</v>
      </c>
      <c r="AU55" s="106">
        <f t="shared" si="53"/>
        <v>0</v>
      </c>
      <c r="AV55" s="106">
        <f t="shared" si="54"/>
        <v>0</v>
      </c>
      <c r="AW55" s="106">
        <f t="shared" si="55"/>
        <v>59</v>
      </c>
      <c r="AX55" s="106">
        <f t="shared" si="56"/>
        <v>0</v>
      </c>
      <c r="AY55" s="106">
        <f t="shared" si="57"/>
        <v>0</v>
      </c>
      <c r="AZ55" s="106">
        <f t="shared" si="58"/>
        <v>0</v>
      </c>
      <c r="BA55" s="106">
        <f t="shared" si="59"/>
        <v>31</v>
      </c>
      <c r="BB55" s="106">
        <f t="shared" si="60"/>
        <v>63</v>
      </c>
      <c r="BC55" s="106">
        <f t="shared" si="61"/>
        <v>0</v>
      </c>
      <c r="BD55" s="28">
        <f t="shared" si="62"/>
        <v>520</v>
      </c>
      <c r="BE55" s="109">
        <f t="shared" si="40"/>
        <v>16</v>
      </c>
    </row>
    <row r="56" spans="1:57" x14ac:dyDescent="0.25">
      <c r="A56" s="144" t="s">
        <v>102</v>
      </c>
      <c r="B56" s="51" t="s">
        <v>89</v>
      </c>
      <c r="C56" s="24"/>
      <c r="D56" s="67"/>
      <c r="E56" s="104"/>
      <c r="F56" s="102"/>
      <c r="G56" s="104"/>
      <c r="H56" s="102"/>
      <c r="I56" s="104"/>
      <c r="J56" s="25">
        <f t="shared" si="33"/>
        <v>0</v>
      </c>
      <c r="K56" s="102" t="s">
        <v>71</v>
      </c>
      <c r="L56" s="104">
        <v>56</v>
      </c>
      <c r="M56" s="67" t="s">
        <v>74</v>
      </c>
      <c r="N56" s="104">
        <v>54</v>
      </c>
      <c r="O56" s="102" t="s">
        <v>68</v>
      </c>
      <c r="P56" s="104">
        <v>0</v>
      </c>
      <c r="Q56" s="26">
        <f t="shared" si="34"/>
        <v>110</v>
      </c>
      <c r="R56" s="95">
        <v>0</v>
      </c>
      <c r="S56" s="104">
        <v>0</v>
      </c>
      <c r="T56" s="72">
        <v>0</v>
      </c>
      <c r="U56" s="104">
        <v>0</v>
      </c>
      <c r="V56" s="95">
        <v>0</v>
      </c>
      <c r="W56" s="104">
        <v>0</v>
      </c>
      <c r="X56" s="26">
        <f t="shared" si="35"/>
        <v>0</v>
      </c>
      <c r="Y56" s="95"/>
      <c r="Z56" s="104"/>
      <c r="AA56" s="72"/>
      <c r="AB56" s="104"/>
      <c r="AC56" s="95"/>
      <c r="AD56" s="104"/>
      <c r="AE56" s="26">
        <f t="shared" si="36"/>
        <v>0</v>
      </c>
      <c r="AF56" s="30">
        <f t="shared" si="41"/>
        <v>110</v>
      </c>
      <c r="AG56" s="29">
        <f t="shared" si="42"/>
        <v>13</v>
      </c>
      <c r="AH56" s="107">
        <f t="shared" si="43"/>
        <v>56</v>
      </c>
      <c r="AI56" s="123">
        <f t="shared" si="37"/>
        <v>20</v>
      </c>
      <c r="AJ56" s="108">
        <f t="shared" si="44"/>
        <v>54</v>
      </c>
      <c r="AK56" s="126">
        <f t="shared" si="38"/>
        <v>32</v>
      </c>
      <c r="AL56" s="108">
        <f t="shared" si="45"/>
        <v>0</v>
      </c>
      <c r="AM56" s="129">
        <f t="shared" si="39"/>
        <v>29</v>
      </c>
      <c r="AN56" s="63">
        <f t="shared" si="46"/>
        <v>0</v>
      </c>
      <c r="AO56" s="63">
        <f t="shared" si="47"/>
        <v>110</v>
      </c>
      <c r="AP56" s="63">
        <f t="shared" si="48"/>
        <v>0</v>
      </c>
      <c r="AQ56" s="106">
        <f t="shared" si="49"/>
        <v>0</v>
      </c>
      <c r="AR56" s="106">
        <f t="shared" si="50"/>
        <v>0</v>
      </c>
      <c r="AS56" s="106">
        <f t="shared" si="51"/>
        <v>56</v>
      </c>
      <c r="AT56" s="106">
        <f t="shared" si="52"/>
        <v>0</v>
      </c>
      <c r="AU56" s="106">
        <f t="shared" si="53"/>
        <v>0</v>
      </c>
      <c r="AV56" s="106">
        <f t="shared" si="54"/>
        <v>0</v>
      </c>
      <c r="AW56" s="106">
        <f t="shared" si="55"/>
        <v>54</v>
      </c>
      <c r="AX56" s="106">
        <f t="shared" si="56"/>
        <v>0</v>
      </c>
      <c r="AY56" s="106">
        <f t="shared" si="57"/>
        <v>0</v>
      </c>
      <c r="AZ56" s="106">
        <f t="shared" si="58"/>
        <v>0</v>
      </c>
      <c r="BA56" s="106">
        <f t="shared" si="59"/>
        <v>0</v>
      </c>
      <c r="BB56" s="106">
        <f t="shared" si="60"/>
        <v>0</v>
      </c>
      <c r="BC56" s="106">
        <f t="shared" si="61"/>
        <v>0</v>
      </c>
      <c r="BD56" s="28">
        <f t="shared" si="62"/>
        <v>220</v>
      </c>
      <c r="BE56" s="109">
        <f t="shared" si="40"/>
        <v>32</v>
      </c>
    </row>
    <row r="57" spans="1:57" x14ac:dyDescent="0.25">
      <c r="A57" s="50"/>
      <c r="B57" s="51"/>
      <c r="C57" s="24"/>
      <c r="D57" s="67"/>
      <c r="E57" s="104"/>
      <c r="F57" s="102"/>
      <c r="G57" s="104"/>
      <c r="H57" s="102"/>
      <c r="I57" s="104"/>
      <c r="J57" s="25">
        <f t="shared" si="33"/>
        <v>0</v>
      </c>
      <c r="K57" s="102"/>
      <c r="L57" s="104"/>
      <c r="M57" s="67"/>
      <c r="N57" s="104"/>
      <c r="O57" s="102"/>
      <c r="P57" s="104"/>
      <c r="Q57" s="26">
        <f t="shared" si="34"/>
        <v>0</v>
      </c>
      <c r="R57" s="95"/>
      <c r="S57" s="104"/>
      <c r="T57" s="72"/>
      <c r="U57" s="104"/>
      <c r="V57" s="95"/>
      <c r="W57" s="104"/>
      <c r="X57" s="26">
        <f t="shared" si="35"/>
        <v>0</v>
      </c>
      <c r="Y57" s="95"/>
      <c r="Z57" s="104"/>
      <c r="AA57" s="72"/>
      <c r="AB57" s="104"/>
      <c r="AC57" s="95"/>
      <c r="AD57" s="104"/>
      <c r="AE57" s="26">
        <f t="shared" si="36"/>
        <v>0</v>
      </c>
      <c r="AF57" s="30">
        <f t="shared" si="41"/>
        <v>0</v>
      </c>
      <c r="AG57" s="29">
        <f t="shared" si="42"/>
        <v>15</v>
      </c>
      <c r="AH57" s="107">
        <f t="shared" si="43"/>
        <v>0</v>
      </c>
      <c r="AI57" s="123">
        <f t="shared" si="37"/>
        <v>33</v>
      </c>
      <c r="AJ57" s="108">
        <f t="shared" si="44"/>
        <v>0</v>
      </c>
      <c r="AK57" s="126">
        <f t="shared" si="38"/>
        <v>34</v>
      </c>
      <c r="AL57" s="108">
        <f t="shared" si="45"/>
        <v>0</v>
      </c>
      <c r="AM57" s="129">
        <f t="shared" si="39"/>
        <v>29</v>
      </c>
      <c r="AN57" s="63">
        <f t="shared" si="46"/>
        <v>0</v>
      </c>
      <c r="AO57" s="63">
        <f t="shared" si="47"/>
        <v>0</v>
      </c>
      <c r="AP57" s="63">
        <f t="shared" si="48"/>
        <v>0</v>
      </c>
      <c r="AQ57" s="106">
        <f t="shared" si="49"/>
        <v>0</v>
      </c>
      <c r="AR57" s="106">
        <f t="shared" si="50"/>
        <v>0</v>
      </c>
      <c r="AS57" s="106">
        <f t="shared" si="51"/>
        <v>0</v>
      </c>
      <c r="AT57" s="106">
        <f t="shared" si="52"/>
        <v>0</v>
      </c>
      <c r="AU57" s="106">
        <f t="shared" si="53"/>
        <v>0</v>
      </c>
      <c r="AV57" s="106">
        <f t="shared" si="54"/>
        <v>0</v>
      </c>
      <c r="AW57" s="106">
        <f t="shared" si="55"/>
        <v>0</v>
      </c>
      <c r="AX57" s="106">
        <f t="shared" si="56"/>
        <v>0</v>
      </c>
      <c r="AY57" s="106">
        <f t="shared" si="57"/>
        <v>0</v>
      </c>
      <c r="AZ57" s="106">
        <f t="shared" si="58"/>
        <v>0</v>
      </c>
      <c r="BA57" s="106">
        <f t="shared" si="59"/>
        <v>0</v>
      </c>
      <c r="BB57" s="106">
        <f t="shared" si="60"/>
        <v>0</v>
      </c>
      <c r="BC57" s="106">
        <f t="shared" si="61"/>
        <v>0</v>
      </c>
      <c r="BD57" s="28">
        <f t="shared" si="62"/>
        <v>0</v>
      </c>
      <c r="BE57" s="109">
        <f t="shared" si="40"/>
        <v>40</v>
      </c>
    </row>
    <row r="58" spans="1:57" x14ac:dyDescent="0.25">
      <c r="A58" s="50"/>
      <c r="B58" s="51"/>
      <c r="C58" s="24"/>
      <c r="D58" s="67"/>
      <c r="E58" s="104"/>
      <c r="F58" s="102"/>
      <c r="G58" s="104"/>
      <c r="H58" s="102"/>
      <c r="I58" s="104"/>
      <c r="J58" s="25">
        <f t="shared" si="33"/>
        <v>0</v>
      </c>
      <c r="K58" s="102"/>
      <c r="L58" s="104"/>
      <c r="M58" s="67"/>
      <c r="N58" s="104"/>
      <c r="O58" s="102"/>
      <c r="P58" s="104"/>
      <c r="Q58" s="26">
        <f t="shared" si="34"/>
        <v>0</v>
      </c>
      <c r="R58" s="95"/>
      <c r="S58" s="104"/>
      <c r="T58" s="72"/>
      <c r="U58" s="104"/>
      <c r="V58" s="95"/>
      <c r="W58" s="104"/>
      <c r="X58" s="26">
        <f t="shared" si="35"/>
        <v>0</v>
      </c>
      <c r="Y58" s="95"/>
      <c r="Z58" s="104"/>
      <c r="AA58" s="72"/>
      <c r="AB58" s="104"/>
      <c r="AC58" s="95"/>
      <c r="AD58" s="104"/>
      <c r="AE58" s="26">
        <f t="shared" si="36"/>
        <v>0</v>
      </c>
      <c r="AF58" s="30">
        <f t="shared" si="41"/>
        <v>0</v>
      </c>
      <c r="AG58" s="29">
        <f t="shared" si="42"/>
        <v>15</v>
      </c>
      <c r="AH58" s="107">
        <f t="shared" si="43"/>
        <v>0</v>
      </c>
      <c r="AI58" s="123">
        <f t="shared" si="37"/>
        <v>33</v>
      </c>
      <c r="AJ58" s="108">
        <f t="shared" si="44"/>
        <v>0</v>
      </c>
      <c r="AK58" s="126">
        <f t="shared" si="38"/>
        <v>34</v>
      </c>
      <c r="AL58" s="108">
        <f t="shared" si="45"/>
        <v>0</v>
      </c>
      <c r="AM58" s="129">
        <f t="shared" si="39"/>
        <v>29</v>
      </c>
      <c r="AN58" s="63">
        <f t="shared" si="46"/>
        <v>0</v>
      </c>
      <c r="AO58" s="63">
        <f t="shared" si="47"/>
        <v>0</v>
      </c>
      <c r="AP58" s="63">
        <f t="shared" si="48"/>
        <v>0</v>
      </c>
      <c r="AQ58" s="106">
        <f t="shared" si="49"/>
        <v>0</v>
      </c>
      <c r="AR58" s="106">
        <f t="shared" si="50"/>
        <v>0</v>
      </c>
      <c r="AS58" s="106">
        <f t="shared" si="51"/>
        <v>0</v>
      </c>
      <c r="AT58" s="106">
        <f t="shared" si="52"/>
        <v>0</v>
      </c>
      <c r="AU58" s="106">
        <f t="shared" si="53"/>
        <v>0</v>
      </c>
      <c r="AV58" s="106">
        <f t="shared" si="54"/>
        <v>0</v>
      </c>
      <c r="AW58" s="106">
        <f t="shared" si="55"/>
        <v>0</v>
      </c>
      <c r="AX58" s="106">
        <f t="shared" si="56"/>
        <v>0</v>
      </c>
      <c r="AY58" s="106">
        <f t="shared" si="57"/>
        <v>0</v>
      </c>
      <c r="AZ58" s="106">
        <f t="shared" si="58"/>
        <v>0</v>
      </c>
      <c r="BA58" s="106">
        <f t="shared" si="59"/>
        <v>0</v>
      </c>
      <c r="BB58" s="106">
        <f t="shared" si="60"/>
        <v>0</v>
      </c>
      <c r="BC58" s="106">
        <f t="shared" si="61"/>
        <v>0</v>
      </c>
      <c r="BD58" s="28">
        <f t="shared" si="62"/>
        <v>0</v>
      </c>
      <c r="BE58" s="109">
        <f t="shared" si="40"/>
        <v>40</v>
      </c>
    </row>
    <row r="59" spans="1:57" x14ac:dyDescent="0.25">
      <c r="A59" s="50"/>
      <c r="B59" s="51"/>
      <c r="C59" s="24"/>
      <c r="D59" s="67"/>
      <c r="E59" s="104"/>
      <c r="F59" s="102"/>
      <c r="G59" s="104"/>
      <c r="H59" s="102"/>
      <c r="I59" s="104"/>
      <c r="J59" s="25">
        <f t="shared" si="33"/>
        <v>0</v>
      </c>
      <c r="K59" s="102"/>
      <c r="L59" s="104"/>
      <c r="M59" s="67"/>
      <c r="N59" s="104"/>
      <c r="O59" s="102"/>
      <c r="P59" s="104"/>
      <c r="Q59" s="26">
        <f t="shared" si="34"/>
        <v>0</v>
      </c>
      <c r="R59" s="95"/>
      <c r="S59" s="104"/>
      <c r="T59" s="72"/>
      <c r="U59" s="104"/>
      <c r="V59" s="95"/>
      <c r="W59" s="104"/>
      <c r="X59" s="26">
        <f t="shared" si="35"/>
        <v>0</v>
      </c>
      <c r="Y59" s="95"/>
      <c r="Z59" s="104"/>
      <c r="AA59" s="72"/>
      <c r="AB59" s="104"/>
      <c r="AC59" s="95"/>
      <c r="AD59" s="104"/>
      <c r="AE59" s="26">
        <f t="shared" si="36"/>
        <v>0</v>
      </c>
      <c r="AF59" s="30">
        <f t="shared" si="41"/>
        <v>0</v>
      </c>
      <c r="AG59" s="29">
        <f t="shared" si="42"/>
        <v>15</v>
      </c>
      <c r="AH59" s="107">
        <f t="shared" si="43"/>
        <v>0</v>
      </c>
      <c r="AI59" s="123">
        <f t="shared" si="37"/>
        <v>33</v>
      </c>
      <c r="AJ59" s="108">
        <f t="shared" si="44"/>
        <v>0</v>
      </c>
      <c r="AK59" s="126">
        <f t="shared" si="38"/>
        <v>34</v>
      </c>
      <c r="AL59" s="108">
        <f t="shared" si="45"/>
        <v>0</v>
      </c>
      <c r="AM59" s="129">
        <f t="shared" si="39"/>
        <v>29</v>
      </c>
      <c r="AN59" s="63">
        <f t="shared" si="46"/>
        <v>0</v>
      </c>
      <c r="AO59" s="63">
        <f t="shared" si="47"/>
        <v>0</v>
      </c>
      <c r="AP59" s="63">
        <f t="shared" si="48"/>
        <v>0</v>
      </c>
      <c r="AQ59" s="106">
        <f t="shared" si="49"/>
        <v>0</v>
      </c>
      <c r="AR59" s="106">
        <f t="shared" si="50"/>
        <v>0</v>
      </c>
      <c r="AS59" s="106">
        <f t="shared" si="51"/>
        <v>0</v>
      </c>
      <c r="AT59" s="106">
        <f t="shared" si="52"/>
        <v>0</v>
      </c>
      <c r="AU59" s="106">
        <f t="shared" si="53"/>
        <v>0</v>
      </c>
      <c r="AV59" s="106">
        <f t="shared" si="54"/>
        <v>0</v>
      </c>
      <c r="AW59" s="106">
        <f t="shared" si="55"/>
        <v>0</v>
      </c>
      <c r="AX59" s="106">
        <f t="shared" si="56"/>
        <v>0</v>
      </c>
      <c r="AY59" s="106">
        <f t="shared" si="57"/>
        <v>0</v>
      </c>
      <c r="AZ59" s="106">
        <f t="shared" si="58"/>
        <v>0</v>
      </c>
      <c r="BA59" s="106">
        <f t="shared" si="59"/>
        <v>0</v>
      </c>
      <c r="BB59" s="106">
        <f t="shared" si="60"/>
        <v>0</v>
      </c>
      <c r="BC59" s="106">
        <f t="shared" si="61"/>
        <v>0</v>
      </c>
      <c r="BD59" s="28">
        <f t="shared" si="62"/>
        <v>0</v>
      </c>
      <c r="BE59" s="109">
        <f t="shared" si="40"/>
        <v>40</v>
      </c>
    </row>
    <row r="60" spans="1:57" x14ac:dyDescent="0.25">
      <c r="A60" s="50"/>
      <c r="B60" s="51"/>
      <c r="C60" s="24"/>
      <c r="D60" s="72"/>
      <c r="E60" s="104"/>
      <c r="F60" s="95"/>
      <c r="G60" s="104"/>
      <c r="H60" s="95"/>
      <c r="I60" s="104"/>
      <c r="J60" s="25">
        <f t="shared" si="33"/>
        <v>0</v>
      </c>
      <c r="K60" s="95"/>
      <c r="L60" s="104"/>
      <c r="M60" s="72"/>
      <c r="N60" s="104"/>
      <c r="O60" s="95"/>
      <c r="P60" s="104"/>
      <c r="Q60" s="26">
        <f t="shared" si="34"/>
        <v>0</v>
      </c>
      <c r="R60" s="95"/>
      <c r="S60" s="104"/>
      <c r="T60" s="72"/>
      <c r="U60" s="104"/>
      <c r="V60" s="95"/>
      <c r="W60" s="104"/>
      <c r="X60" s="26">
        <f t="shared" si="35"/>
        <v>0</v>
      </c>
      <c r="Y60" s="95"/>
      <c r="Z60" s="104"/>
      <c r="AA60" s="72"/>
      <c r="AB60" s="104"/>
      <c r="AC60" s="95"/>
      <c r="AD60" s="104"/>
      <c r="AE60" s="26">
        <f t="shared" si="36"/>
        <v>0</v>
      </c>
      <c r="AF60" s="30">
        <f t="shared" si="41"/>
        <v>0</v>
      </c>
      <c r="AG60" s="29">
        <f t="shared" si="42"/>
        <v>15</v>
      </c>
      <c r="AH60" s="107">
        <f t="shared" si="43"/>
        <v>0</v>
      </c>
      <c r="AI60" s="123">
        <f t="shared" si="37"/>
        <v>33</v>
      </c>
      <c r="AJ60" s="108">
        <f t="shared" si="44"/>
        <v>0</v>
      </c>
      <c r="AK60" s="126">
        <f t="shared" si="38"/>
        <v>34</v>
      </c>
      <c r="AL60" s="108">
        <f t="shared" si="45"/>
        <v>0</v>
      </c>
      <c r="AM60" s="129">
        <f t="shared" si="39"/>
        <v>29</v>
      </c>
      <c r="AN60" s="63">
        <f t="shared" si="46"/>
        <v>0</v>
      </c>
      <c r="AO60" s="63">
        <f t="shared" si="47"/>
        <v>0</v>
      </c>
      <c r="AP60" s="63">
        <f t="shared" si="48"/>
        <v>0</v>
      </c>
      <c r="AQ60" s="106">
        <f t="shared" si="49"/>
        <v>0</v>
      </c>
      <c r="AR60" s="106">
        <f t="shared" si="50"/>
        <v>0</v>
      </c>
      <c r="AS60" s="106">
        <f t="shared" si="51"/>
        <v>0</v>
      </c>
      <c r="AT60" s="106">
        <f t="shared" si="52"/>
        <v>0</v>
      </c>
      <c r="AU60" s="106">
        <f t="shared" si="53"/>
        <v>0</v>
      </c>
      <c r="AV60" s="106">
        <f t="shared" si="54"/>
        <v>0</v>
      </c>
      <c r="AW60" s="106">
        <f t="shared" si="55"/>
        <v>0</v>
      </c>
      <c r="AX60" s="106">
        <f t="shared" si="56"/>
        <v>0</v>
      </c>
      <c r="AY60" s="106">
        <f t="shared" si="57"/>
        <v>0</v>
      </c>
      <c r="AZ60" s="106">
        <f t="shared" si="58"/>
        <v>0</v>
      </c>
      <c r="BA60" s="106">
        <f t="shared" si="59"/>
        <v>0</v>
      </c>
      <c r="BB60" s="106">
        <f t="shared" si="60"/>
        <v>0</v>
      </c>
      <c r="BC60" s="106">
        <f t="shared" si="61"/>
        <v>0</v>
      </c>
      <c r="BD60" s="28">
        <f t="shared" si="62"/>
        <v>0</v>
      </c>
      <c r="BE60" s="109">
        <f t="shared" si="40"/>
        <v>40</v>
      </c>
    </row>
    <row r="61" spans="1:57" x14ac:dyDescent="0.25">
      <c r="A61" s="52"/>
      <c r="B61" s="53"/>
      <c r="C61" s="54"/>
      <c r="D61" s="72"/>
      <c r="E61" s="104"/>
      <c r="F61" s="95"/>
      <c r="G61" s="104"/>
      <c r="H61" s="95"/>
      <c r="I61" s="104"/>
      <c r="J61" s="25">
        <f t="shared" si="33"/>
        <v>0</v>
      </c>
      <c r="K61" s="95"/>
      <c r="L61" s="104"/>
      <c r="M61" s="72"/>
      <c r="N61" s="104"/>
      <c r="O61" s="95"/>
      <c r="P61" s="104"/>
      <c r="Q61" s="26">
        <f t="shared" si="34"/>
        <v>0</v>
      </c>
      <c r="R61" s="95"/>
      <c r="S61" s="104"/>
      <c r="T61" s="72"/>
      <c r="U61" s="104"/>
      <c r="V61" s="95"/>
      <c r="W61" s="104"/>
      <c r="X61" s="26">
        <f t="shared" si="35"/>
        <v>0</v>
      </c>
      <c r="Y61" s="95"/>
      <c r="Z61" s="104"/>
      <c r="AA61" s="72"/>
      <c r="AB61" s="104"/>
      <c r="AC61" s="95"/>
      <c r="AD61" s="104"/>
      <c r="AE61" s="26">
        <f t="shared" si="36"/>
        <v>0</v>
      </c>
      <c r="AF61" s="30">
        <f t="shared" si="41"/>
        <v>0</v>
      </c>
      <c r="AG61" s="29">
        <f t="shared" si="42"/>
        <v>15</v>
      </c>
      <c r="AH61" s="107">
        <f t="shared" si="43"/>
        <v>0</v>
      </c>
      <c r="AI61" s="123">
        <f t="shared" si="37"/>
        <v>33</v>
      </c>
      <c r="AJ61" s="108">
        <f t="shared" si="44"/>
        <v>0</v>
      </c>
      <c r="AK61" s="126">
        <f t="shared" si="38"/>
        <v>34</v>
      </c>
      <c r="AL61" s="108">
        <f t="shared" si="45"/>
        <v>0</v>
      </c>
      <c r="AM61" s="129">
        <f t="shared" si="39"/>
        <v>29</v>
      </c>
      <c r="AN61" s="63">
        <f t="shared" si="46"/>
        <v>0</v>
      </c>
      <c r="AO61" s="63">
        <f t="shared" si="47"/>
        <v>0</v>
      </c>
      <c r="AP61" s="63">
        <f t="shared" si="48"/>
        <v>0</v>
      </c>
      <c r="AQ61" s="106">
        <f t="shared" si="49"/>
        <v>0</v>
      </c>
      <c r="AR61" s="106">
        <f t="shared" si="50"/>
        <v>0</v>
      </c>
      <c r="AS61" s="106">
        <f t="shared" si="51"/>
        <v>0</v>
      </c>
      <c r="AT61" s="106">
        <f t="shared" si="52"/>
        <v>0</v>
      </c>
      <c r="AU61" s="106">
        <f t="shared" si="53"/>
        <v>0</v>
      </c>
      <c r="AV61" s="106">
        <f t="shared" si="54"/>
        <v>0</v>
      </c>
      <c r="AW61" s="106">
        <f t="shared" si="55"/>
        <v>0</v>
      </c>
      <c r="AX61" s="106">
        <f t="shared" si="56"/>
        <v>0</v>
      </c>
      <c r="AY61" s="106">
        <f t="shared" si="57"/>
        <v>0</v>
      </c>
      <c r="AZ61" s="106">
        <f t="shared" si="58"/>
        <v>0</v>
      </c>
      <c r="BA61" s="106">
        <f t="shared" si="59"/>
        <v>0</v>
      </c>
      <c r="BB61" s="106">
        <f t="shared" si="60"/>
        <v>0</v>
      </c>
      <c r="BC61" s="106">
        <f t="shared" si="61"/>
        <v>0</v>
      </c>
      <c r="BD61" s="28">
        <f t="shared" si="62"/>
        <v>0</v>
      </c>
      <c r="BE61" s="109">
        <f t="shared" si="40"/>
        <v>40</v>
      </c>
    </row>
    <row r="62" spans="1:57" x14ac:dyDescent="0.25">
      <c r="A62" s="52"/>
      <c r="B62" s="53"/>
      <c r="C62" s="54"/>
      <c r="D62" s="72"/>
      <c r="E62" s="104"/>
      <c r="F62" s="95"/>
      <c r="G62" s="104"/>
      <c r="H62" s="95"/>
      <c r="I62" s="104"/>
      <c r="J62" s="25">
        <f t="shared" si="33"/>
        <v>0</v>
      </c>
      <c r="K62" s="95"/>
      <c r="L62" s="104"/>
      <c r="M62" s="72"/>
      <c r="N62" s="104"/>
      <c r="O62" s="95"/>
      <c r="P62" s="104"/>
      <c r="Q62" s="26">
        <f t="shared" si="34"/>
        <v>0</v>
      </c>
      <c r="R62" s="95"/>
      <c r="S62" s="104"/>
      <c r="T62" s="72"/>
      <c r="U62" s="104"/>
      <c r="V62" s="95"/>
      <c r="W62" s="104"/>
      <c r="X62" s="26">
        <f t="shared" si="35"/>
        <v>0</v>
      </c>
      <c r="Y62" s="95"/>
      <c r="Z62" s="104"/>
      <c r="AA62" s="72"/>
      <c r="AB62" s="104"/>
      <c r="AC62" s="95"/>
      <c r="AD62" s="104"/>
      <c r="AE62" s="26">
        <f t="shared" si="36"/>
        <v>0</v>
      </c>
      <c r="AF62" s="30">
        <f t="shared" si="41"/>
        <v>0</v>
      </c>
      <c r="AG62" s="29">
        <f t="shared" si="42"/>
        <v>15</v>
      </c>
      <c r="AH62" s="107">
        <f t="shared" si="43"/>
        <v>0</v>
      </c>
      <c r="AI62" s="123">
        <f t="shared" si="37"/>
        <v>33</v>
      </c>
      <c r="AJ62" s="108">
        <f t="shared" si="44"/>
        <v>0</v>
      </c>
      <c r="AK62" s="126">
        <f t="shared" si="38"/>
        <v>34</v>
      </c>
      <c r="AL62" s="108">
        <f t="shared" si="45"/>
        <v>0</v>
      </c>
      <c r="AM62" s="129">
        <f t="shared" si="39"/>
        <v>29</v>
      </c>
      <c r="AN62" s="63">
        <f t="shared" si="46"/>
        <v>0</v>
      </c>
      <c r="AO62" s="63">
        <f t="shared" si="47"/>
        <v>0</v>
      </c>
      <c r="AP62" s="63">
        <f t="shared" si="48"/>
        <v>0</v>
      </c>
      <c r="AQ62" s="106">
        <f t="shared" si="49"/>
        <v>0</v>
      </c>
      <c r="AR62" s="106">
        <f t="shared" si="50"/>
        <v>0</v>
      </c>
      <c r="AS62" s="106">
        <f t="shared" si="51"/>
        <v>0</v>
      </c>
      <c r="AT62" s="106">
        <f t="shared" si="52"/>
        <v>0</v>
      </c>
      <c r="AU62" s="106">
        <f t="shared" si="53"/>
        <v>0</v>
      </c>
      <c r="AV62" s="106">
        <f t="shared" si="54"/>
        <v>0</v>
      </c>
      <c r="AW62" s="106">
        <f t="shared" si="55"/>
        <v>0</v>
      </c>
      <c r="AX62" s="106">
        <f t="shared" si="56"/>
        <v>0</v>
      </c>
      <c r="AY62" s="106">
        <f t="shared" si="57"/>
        <v>0</v>
      </c>
      <c r="AZ62" s="106">
        <f t="shared" si="58"/>
        <v>0</v>
      </c>
      <c r="BA62" s="106">
        <f t="shared" si="59"/>
        <v>0</v>
      </c>
      <c r="BB62" s="106">
        <f t="shared" si="60"/>
        <v>0</v>
      </c>
      <c r="BC62" s="106">
        <f t="shared" si="61"/>
        <v>0</v>
      </c>
      <c r="BD62" s="28">
        <f t="shared" si="62"/>
        <v>0</v>
      </c>
      <c r="BE62" s="109">
        <f t="shared" si="40"/>
        <v>40</v>
      </c>
    </row>
    <row r="63" spans="1:57" x14ac:dyDescent="0.25">
      <c r="A63" s="52"/>
      <c r="B63" s="53"/>
      <c r="C63" s="54"/>
      <c r="D63" s="72"/>
      <c r="E63" s="104"/>
      <c r="F63" s="95"/>
      <c r="G63" s="104"/>
      <c r="H63" s="95"/>
      <c r="I63" s="104"/>
      <c r="J63" s="25">
        <f t="shared" si="33"/>
        <v>0</v>
      </c>
      <c r="K63" s="95"/>
      <c r="L63" s="104"/>
      <c r="M63" s="72"/>
      <c r="N63" s="104"/>
      <c r="O63" s="95"/>
      <c r="P63" s="104"/>
      <c r="Q63" s="26">
        <f t="shared" si="34"/>
        <v>0</v>
      </c>
      <c r="R63" s="95"/>
      <c r="S63" s="104"/>
      <c r="T63" s="72"/>
      <c r="U63" s="104"/>
      <c r="V63" s="95"/>
      <c r="W63" s="104"/>
      <c r="X63" s="26">
        <f t="shared" si="35"/>
        <v>0</v>
      </c>
      <c r="Y63" s="95"/>
      <c r="Z63" s="104"/>
      <c r="AA63" s="72"/>
      <c r="AB63" s="104"/>
      <c r="AC63" s="95"/>
      <c r="AD63" s="104"/>
      <c r="AE63" s="26">
        <f t="shared" si="36"/>
        <v>0</v>
      </c>
      <c r="AF63" s="30">
        <f t="shared" si="41"/>
        <v>0</v>
      </c>
      <c r="AG63" s="29">
        <f t="shared" si="42"/>
        <v>15</v>
      </c>
      <c r="AH63" s="107">
        <f t="shared" si="43"/>
        <v>0</v>
      </c>
      <c r="AI63" s="123">
        <f t="shared" si="37"/>
        <v>33</v>
      </c>
      <c r="AJ63" s="108">
        <f t="shared" si="44"/>
        <v>0</v>
      </c>
      <c r="AK63" s="126">
        <f t="shared" si="38"/>
        <v>34</v>
      </c>
      <c r="AL63" s="108">
        <f t="shared" si="45"/>
        <v>0</v>
      </c>
      <c r="AM63" s="129">
        <f t="shared" si="39"/>
        <v>29</v>
      </c>
      <c r="AN63" s="63">
        <f t="shared" si="46"/>
        <v>0</v>
      </c>
      <c r="AO63" s="63">
        <f t="shared" si="47"/>
        <v>0</v>
      </c>
      <c r="AP63" s="63">
        <f t="shared" si="48"/>
        <v>0</v>
      </c>
      <c r="AQ63" s="106">
        <f t="shared" si="49"/>
        <v>0</v>
      </c>
      <c r="AR63" s="106">
        <f t="shared" si="50"/>
        <v>0</v>
      </c>
      <c r="AS63" s="106">
        <f t="shared" si="51"/>
        <v>0</v>
      </c>
      <c r="AT63" s="106">
        <f t="shared" si="52"/>
        <v>0</v>
      </c>
      <c r="AU63" s="106">
        <f t="shared" si="53"/>
        <v>0</v>
      </c>
      <c r="AV63" s="106">
        <f t="shared" si="54"/>
        <v>0</v>
      </c>
      <c r="AW63" s="106">
        <f t="shared" si="55"/>
        <v>0</v>
      </c>
      <c r="AX63" s="106">
        <f t="shared" si="56"/>
        <v>0</v>
      </c>
      <c r="AY63" s="106">
        <f t="shared" si="57"/>
        <v>0</v>
      </c>
      <c r="AZ63" s="106">
        <f t="shared" si="58"/>
        <v>0</v>
      </c>
      <c r="BA63" s="106">
        <f t="shared" si="59"/>
        <v>0</v>
      </c>
      <c r="BB63" s="106">
        <f t="shared" si="60"/>
        <v>0</v>
      </c>
      <c r="BC63" s="106">
        <f t="shared" si="61"/>
        <v>0</v>
      </c>
      <c r="BD63" s="28">
        <f t="shared" si="62"/>
        <v>0</v>
      </c>
      <c r="BE63" s="109">
        <f t="shared" si="40"/>
        <v>40</v>
      </c>
    </row>
    <row r="64" spans="1:57" x14ac:dyDescent="0.25">
      <c r="A64" s="52"/>
      <c r="B64" s="53"/>
      <c r="C64" s="54"/>
      <c r="D64" s="67"/>
      <c r="E64" s="104"/>
      <c r="F64" s="102"/>
      <c r="G64" s="104"/>
      <c r="H64" s="102"/>
      <c r="I64" s="104"/>
      <c r="J64" s="25">
        <f t="shared" si="33"/>
        <v>0</v>
      </c>
      <c r="K64" s="102"/>
      <c r="L64" s="104"/>
      <c r="M64" s="67"/>
      <c r="N64" s="104"/>
      <c r="O64" s="102"/>
      <c r="P64" s="104"/>
      <c r="Q64" s="26">
        <f t="shared" si="34"/>
        <v>0</v>
      </c>
      <c r="R64" s="102"/>
      <c r="S64" s="104"/>
      <c r="T64" s="67"/>
      <c r="U64" s="104"/>
      <c r="V64" s="102"/>
      <c r="W64" s="104"/>
      <c r="X64" s="55">
        <f t="shared" ref="X64:X65" si="63">S64+U64+W64</f>
        <v>0</v>
      </c>
      <c r="Y64" s="95"/>
      <c r="Z64" s="104"/>
      <c r="AA64" s="72"/>
      <c r="AB64" s="104"/>
      <c r="AC64" s="95"/>
      <c r="AD64" s="104"/>
      <c r="AE64" s="55">
        <f t="shared" si="36"/>
        <v>0</v>
      </c>
      <c r="AF64" s="56">
        <f t="shared" si="41"/>
        <v>0</v>
      </c>
      <c r="AG64" s="57">
        <f t="shared" si="42"/>
        <v>15</v>
      </c>
      <c r="AH64" s="107">
        <f t="shared" si="43"/>
        <v>0</v>
      </c>
      <c r="AI64" s="123">
        <f t="shared" si="37"/>
        <v>33</v>
      </c>
      <c r="AJ64" s="108">
        <f t="shared" si="44"/>
        <v>0</v>
      </c>
      <c r="AK64" s="126">
        <f t="shared" si="38"/>
        <v>34</v>
      </c>
      <c r="AL64" s="108">
        <f t="shared" si="45"/>
        <v>0</v>
      </c>
      <c r="AM64" s="129">
        <f t="shared" si="39"/>
        <v>29</v>
      </c>
      <c r="AN64" s="63">
        <f t="shared" si="46"/>
        <v>0</v>
      </c>
      <c r="AO64" s="63">
        <f t="shared" si="47"/>
        <v>0</v>
      </c>
      <c r="AP64" s="63">
        <f t="shared" si="48"/>
        <v>0</v>
      </c>
      <c r="AQ64" s="106">
        <f t="shared" si="49"/>
        <v>0</v>
      </c>
      <c r="AR64" s="106">
        <f t="shared" si="50"/>
        <v>0</v>
      </c>
      <c r="AS64" s="106">
        <f t="shared" si="51"/>
        <v>0</v>
      </c>
      <c r="AT64" s="106">
        <f t="shared" si="52"/>
        <v>0</v>
      </c>
      <c r="AU64" s="106">
        <f t="shared" si="53"/>
        <v>0</v>
      </c>
      <c r="AV64" s="106">
        <f t="shared" si="54"/>
        <v>0</v>
      </c>
      <c r="AW64" s="106">
        <f t="shared" si="55"/>
        <v>0</v>
      </c>
      <c r="AX64" s="106">
        <f t="shared" si="56"/>
        <v>0</v>
      </c>
      <c r="AY64" s="106">
        <f t="shared" si="57"/>
        <v>0</v>
      </c>
      <c r="AZ64" s="106">
        <f t="shared" si="58"/>
        <v>0</v>
      </c>
      <c r="BA64" s="106">
        <f t="shared" si="59"/>
        <v>0</v>
      </c>
      <c r="BB64" s="106">
        <f t="shared" si="60"/>
        <v>0</v>
      </c>
      <c r="BC64" s="106">
        <f t="shared" si="61"/>
        <v>0</v>
      </c>
      <c r="BD64" s="28">
        <f t="shared" si="62"/>
        <v>0</v>
      </c>
      <c r="BE64" s="109">
        <f t="shared" si="40"/>
        <v>40</v>
      </c>
    </row>
    <row r="65" spans="1:57" ht="13.8" thickBot="1" x14ac:dyDescent="0.3">
      <c r="A65" s="58"/>
      <c r="B65" s="59"/>
      <c r="C65" s="60"/>
      <c r="D65" s="80"/>
      <c r="E65" s="105"/>
      <c r="F65" s="101"/>
      <c r="G65" s="105"/>
      <c r="H65" s="101"/>
      <c r="I65" s="105"/>
      <c r="J65" s="42">
        <f>E65+G65+I65</f>
        <v>0</v>
      </c>
      <c r="K65" s="101"/>
      <c r="L65" s="105"/>
      <c r="M65" s="80"/>
      <c r="N65" s="105"/>
      <c r="O65" s="101"/>
      <c r="P65" s="105"/>
      <c r="Q65" s="43">
        <f>L65+N65+P65</f>
        <v>0</v>
      </c>
      <c r="R65" s="101"/>
      <c r="S65" s="105"/>
      <c r="T65" s="80"/>
      <c r="U65" s="105"/>
      <c r="V65" s="101"/>
      <c r="W65" s="105"/>
      <c r="X65" s="43">
        <f t="shared" si="63"/>
        <v>0</v>
      </c>
      <c r="Y65" s="101"/>
      <c r="Z65" s="105"/>
      <c r="AA65" s="80"/>
      <c r="AB65" s="105"/>
      <c r="AC65" s="101"/>
      <c r="AD65" s="105"/>
      <c r="AE65" s="43">
        <f t="shared" si="36"/>
        <v>0</v>
      </c>
      <c r="AF65" s="45">
        <f t="shared" si="41"/>
        <v>0</v>
      </c>
      <c r="AG65" s="46">
        <f t="shared" si="42"/>
        <v>15</v>
      </c>
      <c r="AH65" s="110">
        <f t="shared" si="43"/>
        <v>0</v>
      </c>
      <c r="AI65" s="124">
        <f t="shared" si="37"/>
        <v>33</v>
      </c>
      <c r="AJ65" s="111">
        <f t="shared" si="44"/>
        <v>0</v>
      </c>
      <c r="AK65" s="127">
        <f t="shared" si="38"/>
        <v>34</v>
      </c>
      <c r="AL65" s="111">
        <f t="shared" si="45"/>
        <v>0</v>
      </c>
      <c r="AM65" s="130">
        <f t="shared" si="39"/>
        <v>29</v>
      </c>
      <c r="AN65" s="63">
        <f t="shared" si="46"/>
        <v>0</v>
      </c>
      <c r="AO65" s="63">
        <f t="shared" si="47"/>
        <v>0</v>
      </c>
      <c r="AP65" s="63">
        <f t="shared" si="48"/>
        <v>0</v>
      </c>
      <c r="AQ65" s="106">
        <f t="shared" si="49"/>
        <v>0</v>
      </c>
      <c r="AR65" s="106">
        <f t="shared" si="50"/>
        <v>0</v>
      </c>
      <c r="AS65" s="106">
        <f t="shared" si="51"/>
        <v>0</v>
      </c>
      <c r="AT65" s="106">
        <f t="shared" si="52"/>
        <v>0</v>
      </c>
      <c r="AU65" s="106">
        <f t="shared" si="53"/>
        <v>0</v>
      </c>
      <c r="AV65" s="106">
        <f t="shared" si="54"/>
        <v>0</v>
      </c>
      <c r="AW65" s="106">
        <f t="shared" si="55"/>
        <v>0</v>
      </c>
      <c r="AX65" s="106">
        <f t="shared" si="56"/>
        <v>0</v>
      </c>
      <c r="AY65" s="106">
        <f t="shared" si="57"/>
        <v>0</v>
      </c>
      <c r="AZ65" s="106">
        <f t="shared" si="58"/>
        <v>0</v>
      </c>
      <c r="BA65" s="106">
        <f t="shared" si="59"/>
        <v>0</v>
      </c>
      <c r="BB65" s="106">
        <f t="shared" si="60"/>
        <v>0</v>
      </c>
      <c r="BC65" s="106">
        <f t="shared" si="61"/>
        <v>0</v>
      </c>
      <c r="BD65" s="140">
        <f t="shared" si="62"/>
        <v>0</v>
      </c>
      <c r="BE65" s="112">
        <f t="shared" si="40"/>
        <v>40</v>
      </c>
    </row>
    <row r="66" spans="1:57" x14ac:dyDescent="0.25">
      <c r="AE66" s="61"/>
      <c r="AF66" s="62"/>
      <c r="AN66" s="63"/>
      <c r="AO66" s="63"/>
      <c r="AP66" s="63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</row>
    <row r="67" spans="1:57" x14ac:dyDescent="0.25">
      <c r="AE67" s="63"/>
      <c r="AF67" s="49"/>
      <c r="AN67" s="63"/>
      <c r="AO67" s="63"/>
      <c r="AP67" s="63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</row>
    <row r="68" spans="1:57" x14ac:dyDescent="0.25">
      <c r="AE68" s="63"/>
      <c r="AF68" s="49"/>
      <c r="AN68" s="63"/>
      <c r="AO68" s="63"/>
      <c r="AP68" s="63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</row>
    <row r="69" spans="1:57" x14ac:dyDescent="0.25">
      <c r="AN69" s="63"/>
      <c r="AO69" s="63"/>
      <c r="AP69" s="63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7" x14ac:dyDescent="0.25">
      <c r="AN70" s="63"/>
      <c r="AO70" s="63"/>
      <c r="AP70" s="63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</row>
    <row r="71" spans="1:57" x14ac:dyDescent="0.25">
      <c r="AN71" s="63"/>
      <c r="AO71" s="63"/>
      <c r="AP71" s="63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</row>
    <row r="72" spans="1:57" x14ac:dyDescent="0.25">
      <c r="AN72" s="63"/>
      <c r="AO72" s="63"/>
      <c r="AP72" s="63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3" spans="1:57" x14ac:dyDescent="0.25">
      <c r="AN73" s="63"/>
      <c r="AO73" s="63"/>
      <c r="AP73" s="63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</row>
    <row r="74" spans="1:57" x14ac:dyDescent="0.25">
      <c r="AN74" s="63"/>
      <c r="AO74" s="63"/>
      <c r="AP74" s="63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</row>
    <row r="75" spans="1:57" x14ac:dyDescent="0.25">
      <c r="AN75" s="63"/>
      <c r="AO75" s="63"/>
      <c r="AP75" s="63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</row>
    <row r="76" spans="1:57" x14ac:dyDescent="0.25">
      <c r="AN76" s="63"/>
      <c r="AO76" s="63"/>
      <c r="AP76" s="63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</row>
  </sheetData>
  <mergeCells count="35">
    <mergeCell ref="A41:A42"/>
    <mergeCell ref="B41:B42"/>
    <mergeCell ref="AG1:AG3"/>
    <mergeCell ref="AE41:AE42"/>
    <mergeCell ref="D40:J40"/>
    <mergeCell ref="K40:Q40"/>
    <mergeCell ref="R40:X40"/>
    <mergeCell ref="Y40:AE40"/>
    <mergeCell ref="Y1:AE1"/>
    <mergeCell ref="AF1:AF3"/>
    <mergeCell ref="J2:J3"/>
    <mergeCell ref="Q2:Q3"/>
    <mergeCell ref="X2:X3"/>
    <mergeCell ref="J41:J42"/>
    <mergeCell ref="Q41:Q42"/>
    <mergeCell ref="X41:X42"/>
    <mergeCell ref="BD2:BE2"/>
    <mergeCell ref="BD41:BE41"/>
    <mergeCell ref="AF40:AF42"/>
    <mergeCell ref="AG40:AG42"/>
    <mergeCell ref="AH40:AM40"/>
    <mergeCell ref="AH41:AI41"/>
    <mergeCell ref="AJ41:AK41"/>
    <mergeCell ref="AL41:AM41"/>
    <mergeCell ref="A1:C1"/>
    <mergeCell ref="AH2:AI2"/>
    <mergeCell ref="AJ2:AK2"/>
    <mergeCell ref="AL2:AM2"/>
    <mergeCell ref="AH1:AM1"/>
    <mergeCell ref="D1:J1"/>
    <mergeCell ref="A2:A3"/>
    <mergeCell ref="B2:B3"/>
    <mergeCell ref="AE2:AE3"/>
    <mergeCell ref="K1:Q1"/>
    <mergeCell ref="R1:X1"/>
  </mergeCells>
  <conditionalFormatting sqref="AI4:AI37 AK4:AK37 AM4:AM37 AI43:AI65 AK43:AK65 AM43:AM65">
    <cfRule type="cellIs" dxfId="3" priority="4" operator="lessThan">
      <formula>4</formula>
    </cfRule>
  </conditionalFormatting>
  <conditionalFormatting sqref="AG4:AG37">
    <cfRule type="cellIs" dxfId="2" priority="3" operator="lessThan">
      <formula>4</formula>
    </cfRule>
  </conditionalFormatting>
  <conditionalFormatting sqref="AG43:AG65">
    <cfRule type="cellIs" dxfId="1" priority="2" operator="lessThan">
      <formula>4</formula>
    </cfRule>
  </conditionalFormatting>
  <conditionalFormatting sqref="BE4:BE37 BE43:BE65">
    <cfRule type="cellIs" dxfId="0" priority="1" operator="lessThan">
      <formula>4</formula>
    </cfRule>
  </conditionalFormatting>
  <pageMargins left="0.18" right="0.17" top="0.19" bottom="0.17" header="0.17" footer="0.17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Dudák_Cup_2022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Karlicek Frühauf</cp:lastModifiedBy>
  <cp:lastPrinted>2023-03-25T07:24:27Z</cp:lastPrinted>
  <dcterms:created xsi:type="dcterms:W3CDTF">2022-01-06T17:59:00Z</dcterms:created>
  <dcterms:modified xsi:type="dcterms:W3CDTF">2024-01-08T22:44:49Z</dcterms:modified>
</cp:coreProperties>
</file>