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zdenek.kracmar\Desktop\Soupisky Falco cup 2022\"/>
    </mc:Choice>
  </mc:AlternateContent>
  <bookViews>
    <workbookView xWindow="0" yWindow="0" windowWidth="20490" windowHeight="6765" tabRatio="598" firstSheet="7" activeTab="12"/>
  </bookViews>
  <sheets>
    <sheet name="Tabulka A" sheetId="2" r:id="rId1"/>
    <sheet name="A - C" sheetId="7" r:id="rId2"/>
    <sheet name="B - C" sheetId="5" r:id="rId3"/>
    <sheet name="A - B" sheetId="6" r:id="rId4"/>
    <sheet name="Tabulka B" sheetId="1" r:id="rId5"/>
    <sheet name="A - C (2)" sheetId="3" r:id="rId6"/>
    <sheet name="B - C (2)" sheetId="9" r:id="rId7"/>
    <sheet name="A - B (2)" sheetId="10" r:id="rId8"/>
    <sheet name="semifinále A1-B2" sheetId="11" r:id="rId9"/>
    <sheet name="semifinále A2-B1 " sheetId="12" r:id="rId10"/>
    <sheet name="o 5.místo" sheetId="15" r:id="rId11"/>
    <sheet name=" o 3.místo " sheetId="16" r:id="rId12"/>
    <sheet name=" o 1.místo" sheetId="17" r:id="rId13"/>
  </sheets>
  <definedNames>
    <definedName name="_xlnm.Print_Area" localSheetId="12">' o 1.místo'!$B$2:$T$23</definedName>
    <definedName name="_xlnm.Print_Area" localSheetId="11">' o 3.místo '!$B$2:$T$23</definedName>
    <definedName name="_xlnm.Print_Area" localSheetId="3">'A - B'!$B$2:$T$23</definedName>
    <definedName name="_xlnm.Print_Area" localSheetId="7">'A - B (2)'!$B$2:$T$23</definedName>
    <definedName name="_xlnm.Print_Area" localSheetId="1">'A - C'!$B$2:$T$23</definedName>
    <definedName name="_xlnm.Print_Area" localSheetId="5">'A - C (2)'!$B$2:$T$23</definedName>
    <definedName name="_xlnm.Print_Area" localSheetId="2">'B - C'!$B$2:$T$23</definedName>
    <definedName name="_xlnm.Print_Area" localSheetId="6">'B - C (2)'!$B$2:$T$23</definedName>
    <definedName name="_xlnm.Print_Area" localSheetId="10">'o 5.místo'!$B$2:$T$23</definedName>
    <definedName name="_xlnm.Print_Area" localSheetId="8">'semifinále A1-B2'!$B$2:$T$23</definedName>
    <definedName name="_xlnm.Print_Area" localSheetId="9">'semifinále A2-B1 '!$B$2:$T$23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7" l="1"/>
  <c r="S13" i="17" s="1"/>
  <c r="P13" i="17"/>
  <c r="R13" i="17" s="1"/>
  <c r="O13" i="17"/>
  <c r="N13" i="17"/>
  <c r="R12" i="17"/>
  <c r="Q12" i="17"/>
  <c r="S12" i="17" s="1"/>
  <c r="P12" i="17"/>
  <c r="O12" i="17"/>
  <c r="N12" i="17"/>
  <c r="Q11" i="17"/>
  <c r="S11" i="17" s="1"/>
  <c r="P11" i="17"/>
  <c r="R11" i="17" s="1"/>
  <c r="O11" i="17"/>
  <c r="N11" i="17"/>
  <c r="Q10" i="17"/>
  <c r="S10" i="17" s="1"/>
  <c r="P10" i="17"/>
  <c r="R10" i="17" s="1"/>
  <c r="O10" i="17"/>
  <c r="N10" i="17"/>
  <c r="Q9" i="17"/>
  <c r="S9" i="17" s="1"/>
  <c r="P9" i="17"/>
  <c r="P14" i="17" s="1"/>
  <c r="O9" i="17"/>
  <c r="O14" i="17" s="1"/>
  <c r="N9" i="17"/>
  <c r="S13" i="16"/>
  <c r="Q13" i="16"/>
  <c r="P13" i="16"/>
  <c r="R13" i="16" s="1"/>
  <c r="O13" i="16"/>
  <c r="N13" i="16"/>
  <c r="Q12" i="16"/>
  <c r="S12" i="16" s="1"/>
  <c r="P12" i="16"/>
  <c r="R12" i="16" s="1"/>
  <c r="O12" i="16"/>
  <c r="N12" i="16"/>
  <c r="Q11" i="16"/>
  <c r="S11" i="16" s="1"/>
  <c r="P11" i="16"/>
  <c r="R11" i="16" s="1"/>
  <c r="O11" i="16"/>
  <c r="N11" i="16"/>
  <c r="Q10" i="16"/>
  <c r="S10" i="16" s="1"/>
  <c r="P10" i="16"/>
  <c r="O10" i="16"/>
  <c r="N10" i="16"/>
  <c r="Q9" i="16"/>
  <c r="S9" i="16" s="1"/>
  <c r="P9" i="16"/>
  <c r="R9" i="16" s="1"/>
  <c r="O9" i="16"/>
  <c r="O14" i="16" s="1"/>
  <c r="N9" i="16"/>
  <c r="Q13" i="15"/>
  <c r="S13" i="15" s="1"/>
  <c r="P13" i="15"/>
  <c r="R13" i="15" s="1"/>
  <c r="O13" i="15"/>
  <c r="N13" i="15"/>
  <c r="S12" i="15"/>
  <c r="Q12" i="15"/>
  <c r="P12" i="15"/>
  <c r="R12" i="15" s="1"/>
  <c r="O12" i="15"/>
  <c r="N12" i="15"/>
  <c r="Q11" i="15"/>
  <c r="S11" i="15" s="1"/>
  <c r="P11" i="15"/>
  <c r="R11" i="15" s="1"/>
  <c r="O11" i="15"/>
  <c r="N11" i="15"/>
  <c r="Q10" i="15"/>
  <c r="S10" i="15" s="1"/>
  <c r="P10" i="15"/>
  <c r="R10" i="15" s="1"/>
  <c r="O10" i="15"/>
  <c r="N10" i="15"/>
  <c r="Q9" i="15"/>
  <c r="P9" i="15"/>
  <c r="R9" i="15" s="1"/>
  <c r="O9" i="15"/>
  <c r="N9" i="15"/>
  <c r="N14" i="17" l="1"/>
  <c r="S14" i="17"/>
  <c r="Q14" i="17"/>
  <c r="P14" i="16"/>
  <c r="R10" i="16"/>
  <c r="R14" i="16" s="1"/>
  <c r="N14" i="16"/>
  <c r="Q14" i="15"/>
  <c r="N14" i="15"/>
  <c r="O14" i="15"/>
  <c r="R9" i="17"/>
  <c r="R14" i="17" s="1"/>
  <c r="C14" i="17" s="1"/>
  <c r="S14" i="16"/>
  <c r="Q14" i="16"/>
  <c r="R14" i="15"/>
  <c r="S9" i="15"/>
  <c r="S14" i="15" s="1"/>
  <c r="P14" i="15"/>
  <c r="Q13" i="12"/>
  <c r="S13" i="12" s="1"/>
  <c r="P13" i="12"/>
  <c r="R13" i="12" s="1"/>
  <c r="O13" i="12"/>
  <c r="N13" i="12"/>
  <c r="Q12" i="12"/>
  <c r="S12" i="12" s="1"/>
  <c r="P12" i="12"/>
  <c r="R12" i="12" s="1"/>
  <c r="O12" i="12"/>
  <c r="N12" i="12"/>
  <c r="R11" i="12"/>
  <c r="Q11" i="12"/>
  <c r="S11" i="12" s="1"/>
  <c r="P11" i="12"/>
  <c r="O11" i="12"/>
  <c r="N11" i="12"/>
  <c r="Q10" i="12"/>
  <c r="S10" i="12" s="1"/>
  <c r="P10" i="12"/>
  <c r="R10" i="12" s="1"/>
  <c r="O10" i="12"/>
  <c r="N10" i="12"/>
  <c r="Q9" i="12"/>
  <c r="P9" i="12"/>
  <c r="R9" i="12" s="1"/>
  <c r="O9" i="12"/>
  <c r="N9" i="12"/>
  <c r="N14" i="12" s="1"/>
  <c r="S13" i="11"/>
  <c r="Q13" i="11"/>
  <c r="P13" i="11"/>
  <c r="R13" i="11" s="1"/>
  <c r="O13" i="11"/>
  <c r="N13" i="11"/>
  <c r="Q12" i="11"/>
  <c r="S12" i="11" s="1"/>
  <c r="P12" i="11"/>
  <c r="R12" i="11" s="1"/>
  <c r="O12" i="11"/>
  <c r="N12" i="11"/>
  <c r="Q11" i="11"/>
  <c r="S11" i="11" s="1"/>
  <c r="P11" i="11"/>
  <c r="R11" i="11" s="1"/>
  <c r="O11" i="11"/>
  <c r="N11" i="11"/>
  <c r="Q10" i="11"/>
  <c r="S10" i="11" s="1"/>
  <c r="P10" i="11"/>
  <c r="R10" i="11" s="1"/>
  <c r="O10" i="11"/>
  <c r="N10" i="11"/>
  <c r="Q9" i="11"/>
  <c r="S9" i="11" s="1"/>
  <c r="P9" i="11"/>
  <c r="R9" i="11" s="1"/>
  <c r="O9" i="11"/>
  <c r="N9" i="11"/>
  <c r="Q13" i="10"/>
  <c r="S13" i="10" s="1"/>
  <c r="P13" i="10"/>
  <c r="R13" i="10" s="1"/>
  <c r="O13" i="10"/>
  <c r="N13" i="10"/>
  <c r="Q12" i="10"/>
  <c r="S12" i="10" s="1"/>
  <c r="P12" i="10"/>
  <c r="R12" i="10" s="1"/>
  <c r="O12" i="10"/>
  <c r="N12" i="10"/>
  <c r="Q11" i="10"/>
  <c r="S11" i="10" s="1"/>
  <c r="P11" i="10"/>
  <c r="R11" i="10" s="1"/>
  <c r="O11" i="10"/>
  <c r="N11" i="10"/>
  <c r="Q10" i="10"/>
  <c r="S10" i="10" s="1"/>
  <c r="P10" i="10"/>
  <c r="R10" i="10" s="1"/>
  <c r="O10" i="10"/>
  <c r="N10" i="10"/>
  <c r="Q9" i="10"/>
  <c r="P9" i="10"/>
  <c r="R9" i="10" s="1"/>
  <c r="O9" i="10"/>
  <c r="O14" i="10" s="1"/>
  <c r="N9" i="10"/>
  <c r="N14" i="10" s="1"/>
  <c r="Q13" i="9"/>
  <c r="S13" i="9" s="1"/>
  <c r="P13" i="9"/>
  <c r="R13" i="9" s="1"/>
  <c r="O13" i="9"/>
  <c r="N13" i="9"/>
  <c r="Q12" i="9"/>
  <c r="S12" i="9" s="1"/>
  <c r="P12" i="9"/>
  <c r="R12" i="9" s="1"/>
  <c r="O12" i="9"/>
  <c r="N12" i="9"/>
  <c r="Q11" i="9"/>
  <c r="S11" i="9" s="1"/>
  <c r="P11" i="9"/>
  <c r="R11" i="9" s="1"/>
  <c r="O11" i="9"/>
  <c r="N11" i="9"/>
  <c r="Q10" i="9"/>
  <c r="S10" i="9" s="1"/>
  <c r="P10" i="9"/>
  <c r="R10" i="9" s="1"/>
  <c r="O10" i="9"/>
  <c r="N10" i="9"/>
  <c r="Q9" i="9"/>
  <c r="P9" i="9"/>
  <c r="R9" i="9" s="1"/>
  <c r="O9" i="9"/>
  <c r="N9" i="9"/>
  <c r="Q13" i="7"/>
  <c r="S13" i="7" s="1"/>
  <c r="P13" i="7"/>
  <c r="R13" i="7" s="1"/>
  <c r="O13" i="7"/>
  <c r="N13" i="7"/>
  <c r="Q12" i="7"/>
  <c r="S12" i="7" s="1"/>
  <c r="P12" i="7"/>
  <c r="O12" i="7"/>
  <c r="N12" i="7"/>
  <c r="Q11" i="7"/>
  <c r="S11" i="7" s="1"/>
  <c r="P11" i="7"/>
  <c r="R11" i="7" s="1"/>
  <c r="O11" i="7"/>
  <c r="N11" i="7"/>
  <c r="Q10" i="7"/>
  <c r="S10" i="7" s="1"/>
  <c r="P10" i="7"/>
  <c r="R10" i="7" s="1"/>
  <c r="O10" i="7"/>
  <c r="N10" i="7"/>
  <c r="Q9" i="7"/>
  <c r="S9" i="7" s="1"/>
  <c r="P9" i="7"/>
  <c r="R9" i="7" s="1"/>
  <c r="O9" i="7"/>
  <c r="N9" i="7"/>
  <c r="Q13" i="6"/>
  <c r="S13" i="6" s="1"/>
  <c r="P13" i="6"/>
  <c r="R13" i="6" s="1"/>
  <c r="O13" i="6"/>
  <c r="N13" i="6"/>
  <c r="Q12" i="6"/>
  <c r="S12" i="6" s="1"/>
  <c r="P12" i="6"/>
  <c r="R12" i="6" s="1"/>
  <c r="O12" i="6"/>
  <c r="N12" i="6"/>
  <c r="Q11" i="6"/>
  <c r="S11" i="6" s="1"/>
  <c r="P11" i="6"/>
  <c r="R11" i="6" s="1"/>
  <c r="O11" i="6"/>
  <c r="N11" i="6"/>
  <c r="Q10" i="6"/>
  <c r="S10" i="6" s="1"/>
  <c r="P10" i="6"/>
  <c r="R10" i="6" s="1"/>
  <c r="O10" i="6"/>
  <c r="N10" i="6"/>
  <c r="Q9" i="6"/>
  <c r="S9" i="6" s="1"/>
  <c r="P9" i="6"/>
  <c r="R9" i="6" s="1"/>
  <c r="O9" i="6"/>
  <c r="N9" i="6"/>
  <c r="Q13" i="5"/>
  <c r="S13" i="5" s="1"/>
  <c r="P13" i="5"/>
  <c r="R13" i="5" s="1"/>
  <c r="O13" i="5"/>
  <c r="N13" i="5"/>
  <c r="Q12" i="5"/>
  <c r="S12" i="5" s="1"/>
  <c r="P12" i="5"/>
  <c r="R12" i="5" s="1"/>
  <c r="O12" i="5"/>
  <c r="N12" i="5"/>
  <c r="Q11" i="5"/>
  <c r="S11" i="5" s="1"/>
  <c r="P11" i="5"/>
  <c r="R11" i="5" s="1"/>
  <c r="O11" i="5"/>
  <c r="N11" i="5"/>
  <c r="Q10" i="5"/>
  <c r="S10" i="5" s="1"/>
  <c r="P10" i="5"/>
  <c r="R10" i="5" s="1"/>
  <c r="O10" i="5"/>
  <c r="N10" i="5"/>
  <c r="S9" i="5"/>
  <c r="Q9" i="5"/>
  <c r="P9" i="5"/>
  <c r="R9" i="5" s="1"/>
  <c r="O9" i="5"/>
  <c r="N9" i="5"/>
  <c r="Q13" i="3"/>
  <c r="S13" i="3" s="1"/>
  <c r="P13" i="3"/>
  <c r="R13" i="3" s="1"/>
  <c r="O13" i="3"/>
  <c r="N13" i="3"/>
  <c r="Q12" i="3"/>
  <c r="S12" i="3" s="1"/>
  <c r="P12" i="3"/>
  <c r="R12" i="3" s="1"/>
  <c r="O12" i="3"/>
  <c r="N12" i="3"/>
  <c r="Q11" i="3"/>
  <c r="S11" i="3" s="1"/>
  <c r="P11" i="3"/>
  <c r="R11" i="3" s="1"/>
  <c r="O11" i="3"/>
  <c r="N11" i="3"/>
  <c r="Q10" i="3"/>
  <c r="S10" i="3" s="1"/>
  <c r="P10" i="3"/>
  <c r="R10" i="3" s="1"/>
  <c r="O10" i="3"/>
  <c r="N10" i="3"/>
  <c r="Q9" i="3"/>
  <c r="P9" i="3"/>
  <c r="R9" i="3" s="1"/>
  <c r="O9" i="3"/>
  <c r="N9" i="3"/>
  <c r="C14" i="16" l="1"/>
  <c r="Q14" i="12"/>
  <c r="S14" i="11"/>
  <c r="O14" i="11"/>
  <c r="N14" i="11"/>
  <c r="P14" i="11"/>
  <c r="O14" i="12"/>
  <c r="R14" i="10"/>
  <c r="Q14" i="10"/>
  <c r="N14" i="6"/>
  <c r="P14" i="10"/>
  <c r="O14" i="6"/>
  <c r="S14" i="6"/>
  <c r="P14" i="6"/>
  <c r="C14" i="15"/>
  <c r="O14" i="5"/>
  <c r="P14" i="5"/>
  <c r="R14" i="5"/>
  <c r="Q14" i="9"/>
  <c r="N14" i="9"/>
  <c r="O14" i="9"/>
  <c r="N14" i="5"/>
  <c r="N14" i="3"/>
  <c r="P14" i="7"/>
  <c r="O14" i="3"/>
  <c r="Q14" i="3"/>
  <c r="O14" i="7"/>
  <c r="R12" i="7"/>
  <c r="N14" i="7"/>
  <c r="R14" i="12"/>
  <c r="S9" i="12"/>
  <c r="S14" i="12" s="1"/>
  <c r="P14" i="12"/>
  <c r="R14" i="11"/>
  <c r="Q14" i="11"/>
  <c r="S9" i="10"/>
  <c r="S14" i="10" s="1"/>
  <c r="R14" i="9"/>
  <c r="S9" i="9"/>
  <c r="S14" i="9" s="1"/>
  <c r="P14" i="9"/>
  <c r="S14" i="7"/>
  <c r="R14" i="7"/>
  <c r="Q14" i="7"/>
  <c r="R14" i="6"/>
  <c r="Q14" i="6"/>
  <c r="S14" i="5"/>
  <c r="Q14" i="5"/>
  <c r="R14" i="3"/>
  <c r="S9" i="3"/>
  <c r="S14" i="3" s="1"/>
  <c r="P14" i="3"/>
  <c r="Q17" i="2"/>
  <c r="O17" i="2"/>
  <c r="T16" i="2"/>
  <c r="R16" i="2"/>
  <c r="W15" i="2"/>
  <c r="U15" i="2"/>
  <c r="Q14" i="2"/>
  <c r="O14" i="2"/>
  <c r="T13" i="2"/>
  <c r="R13" i="2"/>
  <c r="W12" i="2"/>
  <c r="U12" i="2"/>
  <c r="Q11" i="2"/>
  <c r="O11" i="2"/>
  <c r="T10" i="2"/>
  <c r="R10" i="2"/>
  <c r="W9" i="2"/>
  <c r="U9" i="2"/>
  <c r="Q17" i="1"/>
  <c r="O17" i="1"/>
  <c r="T16" i="1"/>
  <c r="R16" i="1"/>
  <c r="W15" i="1"/>
  <c r="U15" i="1"/>
  <c r="Q14" i="1"/>
  <c r="O14" i="1"/>
  <c r="T13" i="1"/>
  <c r="R13" i="1"/>
  <c r="W12" i="1"/>
  <c r="U12" i="1"/>
  <c r="Q11" i="1"/>
  <c r="O11" i="1"/>
  <c r="T10" i="1"/>
  <c r="R10" i="1"/>
  <c r="W9" i="1"/>
  <c r="U9" i="1"/>
  <c r="C14" i="11" l="1"/>
  <c r="C14" i="10"/>
  <c r="C14" i="6"/>
  <c r="C14" i="5"/>
  <c r="C14" i="7"/>
  <c r="C14" i="12"/>
  <c r="C14" i="9"/>
  <c r="C14" i="3"/>
</calcChain>
</file>

<file path=xl/sharedStrings.xml><?xml version="1.0" encoding="utf-8"?>
<sst xmlns="http://schemas.openxmlformats.org/spreadsheetml/2006/main" count="817" uniqueCount="111">
  <si>
    <t>Falco cup 2022</t>
  </si>
  <si>
    <t>Skupina B</t>
  </si>
  <si>
    <t>BK TU v Liberci, 12. 3. 2022</t>
  </si>
  <si>
    <t>A</t>
  </si>
  <si>
    <t>B</t>
  </si>
  <si>
    <t>C</t>
  </si>
  <si>
    <t>VÝSLEDKY</t>
  </si>
  <si>
    <t>míče</t>
  </si>
  <si>
    <t>sety</t>
  </si>
  <si>
    <t>zápasy</t>
  </si>
  <si>
    <t>body</t>
  </si>
  <si>
    <t>pořadí</t>
  </si>
  <si>
    <t>:</t>
  </si>
  <si>
    <t>Skupina A</t>
  </si>
  <si>
    <t>Pořadí zápasů :</t>
  </si>
  <si>
    <t>A1 - B2</t>
  </si>
  <si>
    <t>A2 - B1</t>
  </si>
  <si>
    <t>A3 - B3</t>
  </si>
  <si>
    <t>o 1. místo</t>
  </si>
  <si>
    <t>o 3. místo</t>
  </si>
  <si>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</si>
  <si>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</si>
  <si>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</si>
  <si>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</si>
  <si>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</si>
  <si>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</si>
  <si>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</si>
  <si>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</si>
  <si>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</si>
  <si>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</si>
  <si>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</si>
  <si>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</si>
  <si>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</si>
  <si>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</si>
  <si>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dvouhra chlapců</t>
  </si>
  <si>
    <t>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</si>
  <si>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</si>
  <si>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</si>
  <si>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</si>
  <si>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</si>
  <si>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</si>
  <si>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</si>
  <si>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</si>
  <si>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</si>
  <si>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</si>
  <si>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</si>
  <si>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</si>
  <si>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FALCO cup 2022</t>
  </si>
  <si>
    <t>Liberec</t>
  </si>
  <si>
    <t>Zdeněk Kračmar</t>
  </si>
  <si>
    <t xml:space="preserve">1.kolo </t>
  </si>
  <si>
    <t>A - C</t>
  </si>
  <si>
    <t>B - C</t>
  </si>
  <si>
    <t>A - B</t>
  </si>
  <si>
    <t>přibližný čas</t>
  </si>
  <si>
    <t xml:space="preserve">2.kolo </t>
  </si>
  <si>
    <t xml:space="preserve">3.kolo </t>
  </si>
  <si>
    <t>Praha</t>
  </si>
  <si>
    <t>Severní Čechy</t>
  </si>
  <si>
    <t>Jižní Čechy</t>
  </si>
  <si>
    <t>Východní Čechy</t>
  </si>
  <si>
    <t>Západní Čechy</t>
  </si>
  <si>
    <t>Střední Čechy</t>
  </si>
  <si>
    <t>Filip Titěra</t>
  </si>
  <si>
    <t>Štěpánka Nýdrlová</t>
  </si>
  <si>
    <t>Titěra - Bříza</t>
  </si>
  <si>
    <t>Osičková - Turoňová</t>
  </si>
  <si>
    <t>Bříza - Turoňová</t>
  </si>
  <si>
    <t>Petr Martinec</t>
  </si>
  <si>
    <t>Linda Vernerová</t>
  </si>
  <si>
    <t>Burkovec - Martinec</t>
  </si>
  <si>
    <t>Svoboda - Vernerová</t>
  </si>
  <si>
    <t>-</t>
  </si>
  <si>
    <t>Jakub Klokan</t>
  </si>
  <si>
    <t>Tereza Grznárová</t>
  </si>
  <si>
    <t>Antonín Žibřický</t>
  </si>
  <si>
    <t>Aneta Pixová</t>
  </si>
  <si>
    <t>Klokan - Langmajer</t>
  </si>
  <si>
    <t>Kašša - Veselík</t>
  </si>
  <si>
    <t>Grznárová - Niedermayerová</t>
  </si>
  <si>
    <t>Fenclová - Pixová</t>
  </si>
  <si>
    <t>Langmajer - Niedermayerová</t>
  </si>
  <si>
    <t>Kašša - Fenclová</t>
  </si>
  <si>
    <t>Václav Burkovec</t>
  </si>
  <si>
    <t>Lukáš Patzák</t>
  </si>
  <si>
    <t>Kateřina Malá</t>
  </si>
  <si>
    <t>Patzák - Čada</t>
  </si>
  <si>
    <t>Malá - Andělová</t>
  </si>
  <si>
    <t>Čada - Andělová</t>
  </si>
  <si>
    <t>Matyáš Puffr</t>
  </si>
  <si>
    <t>Denisa Půlpánová</t>
  </si>
  <si>
    <t>Klíma - Šváb</t>
  </si>
  <si>
    <t>Půlpánová - Pavlyková</t>
  </si>
  <si>
    <t>Klíma - Mikešová</t>
  </si>
  <si>
    <t>3</t>
  </si>
  <si>
    <t>Kryštof Klíma</t>
  </si>
  <si>
    <t>Eliška Mikešová</t>
  </si>
  <si>
    <t>Puffr - Šváb</t>
  </si>
  <si>
    <t>Petr Bříza</t>
  </si>
  <si>
    <t>Adéla Turoňová</t>
  </si>
  <si>
    <t>Osičková - Nýdrlová</t>
  </si>
  <si>
    <t>Titěra - Osičková</t>
  </si>
  <si>
    <t>Daniel Čada</t>
  </si>
  <si>
    <t>Jindřiška Andělová</t>
  </si>
  <si>
    <t>Patzák - Malá</t>
  </si>
  <si>
    <t>2</t>
  </si>
  <si>
    <t>1</t>
  </si>
  <si>
    <t>Turoňová - Nýdrlová</t>
  </si>
  <si>
    <t>Bříza - Osičková</t>
  </si>
  <si>
    <t>semifinále</t>
  </si>
  <si>
    <t>o 5.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</si>
</sst>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8">
    <font>
      <sz val="10"/>
      <name val="Arial CE"/>
      <charset val="238"/>
    </font>
    <font>
      <b/>
      <sz val="26"/>
      <name val="Arial CE"/>
      <family val="2"/>
      <charset val="238"/>
    </font>
    <font>
      <b/>
      <sz val="18"/>
      <name val="Arial CE"/>
      <family val="2"/>
      <charset val="238"/>
    </font>
    <font>
      <b/>
      <sz val="32"/>
      <name val="Arial CE"/>
      <family val="2"/>
      <charset val="238"/>
    </font>
    <font>
      <b/>
      <sz val="24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family val="2"/>
      <charset val="238"/>
    </font>
    <font>
      <b/>
      <sz val="28"/>
      <name val="Arial CE"/>
      <family val="2"/>
      <charset val="238"/>
    </font>
    <font>
      <b/>
      <sz val="14"/>
      <name val="Arial CE"/>
      <family val="2"/>
      <charset val="238"/>
    </font>
    <font>
      <i/>
      <sz val="7"/>
      <color indexed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i/>
      <sz val="7"/>
      <color indexed="12"/>
      <name val="Arial CE"/>
      <family val="2"/>
      <charset val="238"/>
    </font>
    <font>
      <i/>
      <sz val="10"/>
      <color indexed="12"/>
      <name val="Arial CE"/>
      <family val="2"/>
      <charset val="238"/>
    </font>
    <font>
      <b/>
      <i/>
      <sz val="7"/>
      <color indexed="12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0" fillId="0" borderId="0">
      <alignment vertical="center"/>
    </xf>
    <xf numFmtId="0" fontId="22" fillId="0" borderId="0"/>
    <xf numFmtId="44" fontId="20" fillId="0" borderId="0" applyFill="0" applyBorder="0" applyProtection="0">
      <alignment horizontal="center"/>
    </xf>
    <xf numFmtId="0" fontId="27" fillId="0" borderId="0">
      <alignment horizontal="center" vertical="center"/>
    </xf>
    <xf numFmtId="0" fontId="20" fillId="0" borderId="0">
      <alignment horizontal="center" vertical="center"/>
    </xf>
    <xf numFmtId="0" fontId="30" fillId="0" borderId="0">
      <alignment horizontal="center" vertical="center" wrapText="1"/>
    </xf>
    <xf numFmtId="0" fontId="32" fillId="0" borderId="0">
      <alignment horizontal="center" vertical="center"/>
    </xf>
  </cellStyleXfs>
  <cellXfs count="2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2" borderId="3" xfId="0" applyFont="1" applyFill="1" applyBorder="1"/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11" fillId="0" borderId="4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4" fillId="0" borderId="22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6" fillId="2" borderId="5" xfId="0" applyFont="1" applyFill="1" applyBorder="1"/>
    <xf numFmtId="0" fontId="15" fillId="0" borderId="21" xfId="0" applyFont="1" applyBorder="1" applyAlignment="1" applyProtection="1">
      <alignment vertic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>
      <alignment horizontal="right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7" fillId="0" borderId="14" xfId="0" applyFont="1" applyBorder="1" applyAlignment="1" applyProtection="1">
      <alignment vertical="center"/>
      <protection hidden="1"/>
    </xf>
    <xf numFmtId="0" fontId="7" fillId="0" borderId="16" xfId="0" applyFont="1" applyBorder="1" applyAlignment="1">
      <alignment horizontal="left" vertical="center"/>
    </xf>
    <xf numFmtId="1" fontId="13" fillId="0" borderId="17" xfId="0" applyNumberFormat="1" applyFont="1" applyBorder="1" applyAlignment="1" applyProtection="1">
      <alignment horizontal="right" vertical="center"/>
      <protection locked="0"/>
    </xf>
    <xf numFmtId="1" fontId="13" fillId="0" borderId="18" xfId="0" applyNumberFormat="1" applyFont="1" applyBorder="1" applyAlignment="1" applyProtection="1">
      <alignment horizontal="center" vertical="center"/>
      <protection locked="0"/>
    </xf>
    <xf numFmtId="1" fontId="13" fillId="0" borderId="19" xfId="0" applyNumberFormat="1" applyFont="1" applyBorder="1" applyAlignment="1" applyProtection="1">
      <alignment horizontal="left" vertical="center"/>
      <protection locked="0"/>
    </xf>
    <xf numFmtId="1" fontId="9" fillId="0" borderId="17" xfId="0" applyNumberFormat="1" applyFont="1" applyBorder="1" applyAlignment="1" applyProtection="1">
      <alignment horizontal="right" vertical="center"/>
      <protection locked="0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1" fontId="9" fillId="0" borderId="19" xfId="0" applyNumberFormat="1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27" xfId="0" applyFont="1" applyBorder="1" applyAlignment="1">
      <alignment horizontal="left" vertical="center"/>
    </xf>
    <xf numFmtId="1" fontId="13" fillId="0" borderId="21" xfId="0" applyNumberFormat="1" applyFont="1" applyBorder="1" applyAlignment="1" applyProtection="1">
      <alignment horizontal="right" vertical="center"/>
      <protection locked="0"/>
    </xf>
    <xf numFmtId="1" fontId="13" fillId="0" borderId="22" xfId="0" applyNumberFormat="1" applyFont="1" applyBorder="1" applyAlignment="1" applyProtection="1">
      <alignment horizontal="center" vertical="center"/>
      <protection locked="0"/>
    </xf>
    <xf numFmtId="1" fontId="13" fillId="0" borderId="23" xfId="0" applyNumberFormat="1" applyFont="1" applyBorder="1" applyAlignment="1" applyProtection="1">
      <alignment horizontal="left" vertical="center"/>
      <protection locked="0"/>
    </xf>
    <xf numFmtId="1" fontId="14" fillId="0" borderId="22" xfId="0" applyNumberFormat="1" applyFont="1" applyBorder="1" applyAlignment="1" applyProtection="1">
      <alignment horizontal="right" vertical="center"/>
      <protection locked="0"/>
    </xf>
    <xf numFmtId="1" fontId="14" fillId="0" borderId="22" xfId="0" applyNumberFormat="1" applyFont="1" applyBorder="1" applyAlignment="1" applyProtection="1">
      <alignment horizontal="center" vertical="center"/>
      <protection locked="0"/>
    </xf>
    <xf numFmtId="1" fontId="14" fillId="0" borderId="23" xfId="0" applyNumberFormat="1" applyFont="1" applyBorder="1" applyAlignment="1" applyProtection="1">
      <alignment horizontal="left" vertical="center"/>
      <protection locked="0"/>
    </xf>
    <xf numFmtId="1" fontId="9" fillId="0" borderId="21" xfId="0" applyNumberFormat="1" applyFont="1" applyBorder="1" applyAlignment="1" applyProtection="1">
      <alignment horizontal="right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" fontId="9" fillId="0" borderId="23" xfId="0" applyNumberFormat="1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>
      <alignment vertical="center"/>
    </xf>
    <xf numFmtId="0" fontId="15" fillId="0" borderId="27" xfId="0" applyFont="1" applyBorder="1" applyAlignment="1">
      <alignment horizontal="left" vertical="center"/>
    </xf>
    <xf numFmtId="1" fontId="16" fillId="0" borderId="24" xfId="0" applyNumberFormat="1" applyFont="1" applyBorder="1" applyAlignment="1" applyProtection="1">
      <alignment horizontal="right" vertical="center"/>
      <protection locked="0"/>
    </xf>
    <xf numFmtId="1" fontId="16" fillId="0" borderId="25" xfId="0" applyNumberFormat="1" applyFont="1" applyBorder="1" applyAlignment="1" applyProtection="1">
      <alignment horizontal="center" vertical="center"/>
      <protection locked="0"/>
    </xf>
    <xf numFmtId="1" fontId="16" fillId="0" borderId="26" xfId="0" applyNumberFormat="1" applyFont="1" applyBorder="1" applyAlignment="1" applyProtection="1">
      <alignment horizontal="left" vertical="center"/>
      <protection locked="0"/>
    </xf>
    <xf numFmtId="1" fontId="13" fillId="0" borderId="25" xfId="0" applyNumberFormat="1" applyFont="1" applyBorder="1" applyAlignment="1" applyProtection="1">
      <alignment horizontal="center" vertical="center"/>
      <protection locked="0"/>
    </xf>
    <xf numFmtId="1" fontId="13" fillId="0" borderId="26" xfId="0" applyNumberFormat="1" applyFont="1" applyBorder="1" applyAlignment="1" applyProtection="1">
      <alignment horizontal="left" vertical="center"/>
      <protection locked="0"/>
    </xf>
    <xf numFmtId="1" fontId="9" fillId="0" borderId="24" xfId="0" applyNumberFormat="1" applyFont="1" applyBorder="1" applyAlignment="1" applyProtection="1">
      <alignment horizontal="right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1" fontId="9" fillId="0" borderId="26" xfId="0" applyNumberFormat="1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7" fillId="0" borderId="6" xfId="0" applyFont="1" applyBorder="1" applyAlignment="1" applyProtection="1">
      <alignment vertical="center"/>
      <protection hidden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31" xfId="0" applyFont="1" applyBorder="1" applyAlignment="1" applyProtection="1">
      <alignment vertical="center"/>
      <protection hidden="1"/>
    </xf>
    <xf numFmtId="0" fontId="17" fillId="0" borderId="32" xfId="0" applyFont="1" applyBorder="1" applyAlignment="1">
      <alignment horizontal="center" vertical="center"/>
    </xf>
    <xf numFmtId="0" fontId="6" fillId="2" borderId="8" xfId="0" applyFont="1" applyFill="1" applyBorder="1"/>
    <xf numFmtId="1" fontId="16" fillId="0" borderId="31" xfId="0" applyNumberFormat="1" applyFont="1" applyBorder="1" applyAlignment="1" applyProtection="1">
      <alignment horizontal="right" vertical="center"/>
      <protection locked="0"/>
    </xf>
    <xf numFmtId="1" fontId="16" fillId="0" borderId="32" xfId="0" applyNumberFormat="1" applyFont="1" applyBorder="1" applyAlignment="1" applyProtection="1">
      <alignment horizontal="center" vertical="center"/>
      <protection locked="0"/>
    </xf>
    <xf numFmtId="1" fontId="16" fillId="0" borderId="33" xfId="0" applyNumberFormat="1" applyFont="1" applyBorder="1" applyAlignment="1" applyProtection="1">
      <alignment horizontal="left" vertical="center"/>
      <protection locked="0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left" vertical="center"/>
      <protection locked="0"/>
    </xf>
    <xf numFmtId="1" fontId="9" fillId="0" borderId="31" xfId="0" applyNumberFormat="1" applyFont="1" applyBorder="1" applyAlignment="1" applyProtection="1">
      <alignment horizontal="right" vertical="center"/>
      <protection locked="0"/>
    </xf>
    <xf numFmtId="1" fontId="9" fillId="0" borderId="32" xfId="0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 applyProtection="1">
      <alignment horizontal="left" vertical="center"/>
      <protection locked="0"/>
    </xf>
    <xf numFmtId="0" fontId="18" fillId="0" borderId="0" xfId="0" applyFont="1"/>
    <xf numFmtId="2" fontId="0" fillId="0" borderId="0" xfId="0" applyNumberFormat="1"/>
    <xf numFmtId="0" fontId="19" fillId="0" borderId="0" xfId="0" applyFont="1"/>
    <xf numFmtId="0" fontId="23" fillId="0" borderId="34" xfId="2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3" fillId="0" borderId="21" xfId="2" applyFont="1" applyBorder="1" applyAlignment="1">
      <alignment vertical="center"/>
    </xf>
    <xf numFmtId="44" fontId="26" fillId="0" borderId="38" xfId="3" applyFont="1" applyBorder="1" applyAlignment="1">
      <alignment horizontal="center" vertical="center"/>
    </xf>
    <xf numFmtId="49" fontId="24" fillId="0" borderId="22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3" fillId="0" borderId="6" xfId="2" applyFont="1" applyBorder="1" applyAlignment="1">
      <alignment vertical="center"/>
    </xf>
    <xf numFmtId="0" fontId="28" fillId="0" borderId="45" xfId="4" applyFont="1" applyBorder="1" applyAlignment="1">
      <alignment horizontal="center" vertical="center"/>
    </xf>
    <xf numFmtId="0" fontId="24" fillId="0" borderId="48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7" xfId="0" applyFont="1" applyBorder="1" applyAlignment="1">
      <alignment horizontal="right" vertical="center"/>
    </xf>
    <xf numFmtId="0" fontId="24" fillId="0" borderId="8" xfId="0" applyFont="1" applyBorder="1" applyAlignment="1">
      <alignment vertical="center"/>
    </xf>
    <xf numFmtId="0" fontId="26" fillId="0" borderId="49" xfId="5" applyFont="1" applyBorder="1">
      <alignment horizontal="center" vertical="center"/>
    </xf>
    <xf numFmtId="0" fontId="26" fillId="0" borderId="50" xfId="5" applyFont="1" applyBorder="1">
      <alignment horizontal="center" vertical="center"/>
    </xf>
    <xf numFmtId="0" fontId="28" fillId="0" borderId="3" xfId="6" applyFont="1" applyBorder="1" applyAlignment="1">
      <alignment horizontal="center" vertical="center"/>
    </xf>
    <xf numFmtId="0" fontId="26" fillId="0" borderId="54" xfId="5" applyFont="1" applyBorder="1">
      <alignment horizontal="center" vertical="center"/>
    </xf>
    <xf numFmtId="44" fontId="26" fillId="0" borderId="55" xfId="3" applyFont="1" applyBorder="1">
      <alignment horizontal="center"/>
    </xf>
    <xf numFmtId="0" fontId="26" fillId="0" borderId="55" xfId="5" applyFont="1" applyBorder="1">
      <alignment horizontal="center" vertical="center"/>
    </xf>
    <xf numFmtId="0" fontId="31" fillId="0" borderId="55" xfId="6" applyFont="1" applyBorder="1" applyAlignment="1">
      <alignment horizontal="centerContinuous" vertical="center"/>
    </xf>
    <xf numFmtId="0" fontId="31" fillId="0" borderId="56" xfId="6" applyFont="1" applyBorder="1" applyAlignment="1">
      <alignment horizontal="centerContinuous" vertical="center"/>
    </xf>
    <xf numFmtId="0" fontId="31" fillId="0" borderId="57" xfId="6" applyFont="1" applyBorder="1" applyAlignment="1">
      <alignment horizontal="centerContinuous" vertical="center"/>
    </xf>
    <xf numFmtId="0" fontId="24" fillId="0" borderId="56" xfId="0" applyFont="1" applyBorder="1"/>
    <xf numFmtId="0" fontId="24" fillId="0" borderId="55" xfId="0" applyFont="1" applyBorder="1"/>
    <xf numFmtId="0" fontId="24" fillId="0" borderId="58" xfId="0" applyFont="1" applyBorder="1"/>
    <xf numFmtId="0" fontId="28" fillId="0" borderId="59" xfId="6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indent="1"/>
    </xf>
    <xf numFmtId="0" fontId="24" fillId="0" borderId="38" xfId="5" applyFont="1" applyBorder="1" applyAlignment="1">
      <alignment horizontal="left" vertical="center" indent="1"/>
    </xf>
    <xf numFmtId="0" fontId="23" fillId="0" borderId="22" xfId="7" applyFont="1" applyBorder="1">
      <alignment horizontal="center" vertical="center"/>
    </xf>
    <xf numFmtId="0" fontId="23" fillId="0" borderId="40" xfId="7" applyFont="1" applyBorder="1">
      <alignment horizontal="center" vertical="center"/>
    </xf>
    <xf numFmtId="0" fontId="23" fillId="0" borderId="38" xfId="7" applyFont="1" applyBorder="1">
      <alignment horizontal="center" vertical="center"/>
    </xf>
    <xf numFmtId="0" fontId="23" fillId="0" borderId="60" xfId="7" applyFont="1" applyBorder="1" applyProtection="1">
      <alignment horizontal="center" vertical="center"/>
      <protection hidden="1"/>
    </xf>
    <xf numFmtId="0" fontId="23" fillId="0" borderId="38" xfId="7" applyFont="1" applyBorder="1" applyProtection="1">
      <alignment horizontal="center" vertical="center"/>
      <protection hidden="1"/>
    </xf>
    <xf numFmtId="0" fontId="23" fillId="0" borderId="60" xfId="7" applyFont="1" applyBorder="1">
      <alignment horizontal="center" vertical="center"/>
    </xf>
    <xf numFmtId="0" fontId="23" fillId="0" borderId="61" xfId="7" applyFont="1" applyBorder="1">
      <alignment horizontal="center" vertical="center"/>
    </xf>
    <xf numFmtId="0" fontId="24" fillId="0" borderId="23" xfId="0" applyFont="1" applyBorder="1" applyAlignment="1">
      <alignment horizontal="left" vertical="center" indent="1"/>
    </xf>
    <xf numFmtId="0" fontId="23" fillId="0" borderId="62" xfId="7" applyFont="1" applyBorder="1">
      <alignment horizontal="center" vertical="center"/>
    </xf>
    <xf numFmtId="0" fontId="28" fillId="0" borderId="63" xfId="6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indent="1"/>
    </xf>
    <xf numFmtId="0" fontId="23" fillId="0" borderId="0" xfId="7" applyFont="1" applyBorder="1">
      <alignment horizontal="center" vertical="center"/>
    </xf>
    <xf numFmtId="0" fontId="23" fillId="0" borderId="7" xfId="7" applyFont="1" applyBorder="1">
      <alignment horizontal="center" vertical="center"/>
    </xf>
    <xf numFmtId="0" fontId="23" fillId="0" borderId="64" xfId="7" applyFont="1" applyBorder="1">
      <alignment horizontal="center" vertical="center"/>
    </xf>
    <xf numFmtId="0" fontId="23" fillId="0" borderId="65" xfId="7" applyFont="1" applyBorder="1">
      <alignment horizontal="center" vertical="center"/>
    </xf>
    <xf numFmtId="0" fontId="24" fillId="0" borderId="5" xfId="0" applyFont="1" applyBorder="1" applyAlignment="1">
      <alignment horizontal="left" vertical="center" indent="1"/>
    </xf>
    <xf numFmtId="0" fontId="33" fillId="4" borderId="9" xfId="1" applyFont="1" applyFill="1" applyBorder="1">
      <alignment vertical="center"/>
    </xf>
    <xf numFmtId="0" fontId="26" fillId="0" borderId="66" xfId="5" applyFont="1" applyBorder="1" applyProtection="1">
      <alignment horizontal="center" vertical="center"/>
      <protection hidden="1"/>
    </xf>
    <xf numFmtId="0" fontId="26" fillId="0" borderId="67" xfId="5" applyFont="1" applyBorder="1" applyProtection="1">
      <alignment horizontal="center" vertical="center"/>
      <protection hidden="1"/>
    </xf>
    <xf numFmtId="0" fontId="26" fillId="0" borderId="68" xfId="5" applyFont="1" applyBorder="1" applyProtection="1">
      <alignment horizontal="center" vertical="center"/>
      <protection hidden="1"/>
    </xf>
    <xf numFmtId="0" fontId="24" fillId="0" borderId="11" xfId="0" applyFont="1" applyBorder="1" applyAlignment="1">
      <alignment horizontal="left" vertical="center" indent="1"/>
    </xf>
    <xf numFmtId="0" fontId="34" fillId="0" borderId="0" xfId="0" applyFont="1" applyAlignment="1">
      <alignment horizontal="left" vertical="top"/>
    </xf>
    <xf numFmtId="0" fontId="24" fillId="0" borderId="0" xfId="0" applyFont="1"/>
    <xf numFmtId="0" fontId="23" fillId="0" borderId="0" xfId="7" applyFont="1">
      <alignment horizontal="center" vertical="center"/>
    </xf>
    <xf numFmtId="0" fontId="36" fillId="0" borderId="0" xfId="6" applyFont="1" applyBorder="1" applyAlignment="1">
      <alignment horizontal="centerContinuous" vertical="center"/>
    </xf>
    <xf numFmtId="0" fontId="24" fillId="0" borderId="0" xfId="2" applyFont="1"/>
    <xf numFmtId="0" fontId="25" fillId="0" borderId="0" xfId="2" applyFont="1"/>
    <xf numFmtId="0" fontId="23" fillId="0" borderId="0" xfId="2" applyFont="1"/>
    <xf numFmtId="0" fontId="31" fillId="0" borderId="0" xfId="2" applyFont="1"/>
    <xf numFmtId="0" fontId="24" fillId="0" borderId="0" xfId="0" applyFont="1" applyBorder="1"/>
    <xf numFmtId="0" fontId="19" fillId="0" borderId="0" xfId="0" applyFont="1" applyBorder="1"/>
    <xf numFmtId="0" fontId="37" fillId="0" borderId="0" xfId="0" applyFont="1"/>
    <xf numFmtId="0" fontId="37" fillId="0" borderId="0" xfId="2" applyFont="1"/>
    <xf numFmtId="14" fontId="24" fillId="0" borderId="23" xfId="0" applyNumberFormat="1" applyFont="1" applyBorder="1" applyAlignment="1">
      <alignment horizontal="left" vertical="center"/>
    </xf>
    <xf numFmtId="0" fontId="24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10" fillId="3" borderId="13" xfId="0" applyNumberFormat="1" applyFont="1" applyFill="1" applyBorder="1" applyAlignment="1" applyProtection="1">
      <alignment horizontal="center" vertical="center"/>
      <protection locked="0"/>
    </xf>
    <xf numFmtId="49" fontId="10" fillId="3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/>
    <xf numFmtId="2" fontId="0" fillId="0" borderId="0" xfId="0" applyNumberFormat="1" applyAlignment="1"/>
    <xf numFmtId="49" fontId="3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49" fontId="10" fillId="3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1" fillId="4" borderId="1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21" fillId="0" borderId="7" xfId="1" applyFont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6" fillId="0" borderId="39" xfId="4" applyFont="1" applyBorder="1" applyAlignment="1">
      <alignment horizontal="left" vertical="center"/>
    </xf>
    <xf numFmtId="0" fontId="26" fillId="0" borderId="40" xfId="4" applyFont="1" applyBorder="1" applyAlignment="1">
      <alignment horizontal="left" vertical="center"/>
    </xf>
    <xf numFmtId="0" fontId="26" fillId="0" borderId="41" xfId="4" applyFont="1" applyBorder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6" fillId="0" borderId="44" xfId="0" applyFont="1" applyBorder="1" applyAlignment="1">
      <alignment horizontal="left" vertical="center"/>
    </xf>
    <xf numFmtId="0" fontId="24" fillId="0" borderId="4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9" fillId="0" borderId="46" xfId="4" applyFont="1" applyBorder="1" applyAlignment="1">
      <alignment horizontal="left" vertical="center"/>
    </xf>
    <xf numFmtId="0" fontId="29" fillId="0" borderId="32" xfId="4" applyFont="1" applyBorder="1" applyAlignment="1">
      <alignment horizontal="left" vertical="center"/>
    </xf>
    <xf numFmtId="0" fontId="29" fillId="0" borderId="47" xfId="4" applyFont="1" applyBorder="1" applyAlignment="1">
      <alignment horizontal="left" vertical="center"/>
    </xf>
    <xf numFmtId="0" fontId="28" fillId="0" borderId="51" xfId="6" applyFont="1" applyBorder="1" applyAlignment="1">
      <alignment horizontal="center" vertical="center"/>
    </xf>
    <xf numFmtId="0" fontId="28" fillId="0" borderId="18" xfId="6" applyFont="1" applyBorder="1" applyAlignment="1">
      <alignment horizontal="center" vertical="center"/>
    </xf>
    <xf numFmtId="0" fontId="28" fillId="0" borderId="52" xfId="6" applyFont="1" applyBorder="1" applyAlignment="1">
      <alignment horizontal="center" vertical="center"/>
    </xf>
    <xf numFmtId="0" fontId="28" fillId="0" borderId="53" xfId="6" applyFont="1" applyBorder="1" applyAlignment="1">
      <alignment horizontal="center" vertical="center"/>
    </xf>
    <xf numFmtId="0" fontId="0" fillId="0" borderId="50" xfId="0" applyBorder="1"/>
  </cellXfs>
  <cellStyles count="8">
    <cellStyle name="Malé písmo" xfId="6"/>
    <cellStyle name="Měna 2" xfId="3"/>
    <cellStyle name="Normální" xfId="0" builtinId="0"/>
    <cellStyle name="Roman EE 12 Normál" xfId="2"/>
    <cellStyle name="Universe EE 12 bcentr" xfId="5"/>
    <cellStyle name="Universe EE 12 bold" xfId="1"/>
    <cellStyle name="Universe EE 12 centr." xfId="7"/>
    <cellStyle name="Universe EE 9 centr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"/>
  <sheetViews>
    <sheetView topLeftCell="B7" workbookViewId="0">
      <selection activeCell="Y12" sqref="Y12:Y14"/>
    </sheetView>
  </sheetViews>
  <sheetFormatPr defaultRowHeight="12.75"/>
  <cols>
    <col min="1" max="1" width="1.85546875" customWidth="1"/>
    <col min="2" max="2" width="8.140625" customWidth="1"/>
    <col min="3" max="5" width="12.7109375" customWidth="1"/>
    <col min="6" max="6" width="5.28515625" customWidth="1"/>
    <col min="7" max="7" width="1.7109375" customWidth="1"/>
    <col min="8" max="9" width="5.28515625" customWidth="1"/>
    <col min="10" max="10" width="1.7109375" customWidth="1"/>
    <col min="11" max="12" width="5.28515625" customWidth="1"/>
    <col min="13" max="13" width="1.7109375" customWidth="1"/>
    <col min="14" max="14" width="5.28515625" customWidth="1"/>
    <col min="15" max="15" width="4.7109375" customWidth="1"/>
    <col min="16" max="16" width="1.7109375" customWidth="1"/>
    <col min="17" max="18" width="4.7109375" customWidth="1"/>
    <col min="19" max="19" width="1.7109375" customWidth="1"/>
    <col min="20" max="21" width="4.7109375" customWidth="1"/>
    <col min="22" max="22" width="1.7109375" customWidth="1"/>
    <col min="23" max="23" width="4.7109375" customWidth="1"/>
    <col min="24" max="24" width="5.7109375" customWidth="1"/>
  </cols>
  <sheetData>
    <row r="1" spans="2:25" ht="33.75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2:25" ht="23.25">
      <c r="B2" s="180" t="s">
        <v>13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2:25" ht="23.25">
      <c r="B3" s="180" t="s">
        <v>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spans="2:25" ht="12" customHeight="1" thickBot="1"/>
    <row r="5" spans="2:25" ht="12.75" customHeight="1">
      <c r="B5" s="1"/>
      <c r="C5" s="2"/>
      <c r="D5" s="2"/>
      <c r="E5" s="3"/>
      <c r="F5" s="181" t="s">
        <v>3</v>
      </c>
      <c r="G5" s="182"/>
      <c r="H5" s="183"/>
      <c r="I5" s="181" t="s">
        <v>4</v>
      </c>
      <c r="J5" s="182"/>
      <c r="K5" s="183"/>
      <c r="L5" s="181" t="s">
        <v>5</v>
      </c>
      <c r="M5" s="182"/>
      <c r="N5" s="183"/>
      <c r="O5" s="190" t="s">
        <v>6</v>
      </c>
      <c r="P5" s="191"/>
      <c r="Q5" s="191"/>
      <c r="R5" s="191"/>
      <c r="S5" s="191"/>
      <c r="T5" s="191"/>
      <c r="U5" s="191"/>
      <c r="V5" s="191"/>
      <c r="W5" s="191"/>
      <c r="X5" s="191"/>
      <c r="Y5" s="192"/>
    </row>
    <row r="6" spans="2:25" ht="12.75" customHeight="1">
      <c r="B6" s="4"/>
      <c r="C6" s="5"/>
      <c r="D6" s="5"/>
      <c r="E6" s="6"/>
      <c r="F6" s="184"/>
      <c r="G6" s="185"/>
      <c r="H6" s="186"/>
      <c r="I6" s="184"/>
      <c r="J6" s="185"/>
      <c r="K6" s="186"/>
      <c r="L6" s="184"/>
      <c r="M6" s="185"/>
      <c r="N6" s="186"/>
      <c r="O6" s="193"/>
      <c r="P6" s="194"/>
      <c r="Q6" s="194"/>
      <c r="R6" s="194"/>
      <c r="S6" s="194"/>
      <c r="T6" s="194"/>
      <c r="U6" s="194"/>
      <c r="V6" s="194"/>
      <c r="W6" s="194"/>
      <c r="X6" s="194"/>
      <c r="Y6" s="195"/>
    </row>
    <row r="7" spans="2:25" ht="13.5" customHeight="1" thickBot="1">
      <c r="B7" s="4"/>
      <c r="C7" s="5"/>
      <c r="D7" s="5"/>
      <c r="E7" s="6"/>
      <c r="F7" s="184"/>
      <c r="G7" s="185"/>
      <c r="H7" s="186"/>
      <c r="I7" s="184"/>
      <c r="J7" s="185"/>
      <c r="K7" s="186"/>
      <c r="L7" s="184"/>
      <c r="M7" s="185"/>
      <c r="N7" s="186"/>
      <c r="O7" s="196"/>
      <c r="P7" s="197"/>
      <c r="Q7" s="197"/>
      <c r="R7" s="197"/>
      <c r="S7" s="197"/>
      <c r="T7" s="197"/>
      <c r="U7" s="197"/>
      <c r="V7" s="197"/>
      <c r="W7" s="197"/>
      <c r="X7" s="197"/>
      <c r="Y7" s="198"/>
    </row>
    <row r="8" spans="2:25" ht="13.5" customHeight="1" thickBot="1">
      <c r="B8" s="7"/>
      <c r="C8" s="8"/>
      <c r="D8" s="8"/>
      <c r="E8" s="9"/>
      <c r="F8" s="187"/>
      <c r="G8" s="188"/>
      <c r="H8" s="189"/>
      <c r="I8" s="187"/>
      <c r="J8" s="188"/>
      <c r="K8" s="189"/>
      <c r="L8" s="187"/>
      <c r="M8" s="188"/>
      <c r="N8" s="189"/>
      <c r="O8" s="199" t="s">
        <v>7</v>
      </c>
      <c r="P8" s="200"/>
      <c r="Q8" s="201"/>
      <c r="R8" s="199" t="s">
        <v>8</v>
      </c>
      <c r="S8" s="200"/>
      <c r="T8" s="201"/>
      <c r="U8" s="202" t="s">
        <v>9</v>
      </c>
      <c r="V8" s="202"/>
      <c r="W8" s="202"/>
      <c r="X8" s="10" t="s">
        <v>10</v>
      </c>
      <c r="Y8" s="10" t="s">
        <v>11</v>
      </c>
    </row>
    <row r="9" spans="2:25" ht="20.100000000000001" customHeight="1">
      <c r="B9" s="168" t="s">
        <v>3</v>
      </c>
      <c r="C9" s="11"/>
      <c r="D9" s="12"/>
      <c r="E9" s="13"/>
      <c r="F9" s="1"/>
      <c r="G9" s="2"/>
      <c r="H9" s="14"/>
      <c r="I9" s="15">
        <v>4</v>
      </c>
      <c r="J9" s="16" t="s">
        <v>12</v>
      </c>
      <c r="K9" s="17">
        <v>1</v>
      </c>
      <c r="L9" s="15">
        <v>4</v>
      </c>
      <c r="M9" s="16" t="s">
        <v>12</v>
      </c>
      <c r="N9" s="17">
        <v>1</v>
      </c>
      <c r="O9" s="18"/>
      <c r="P9" s="19"/>
      <c r="Q9" s="20"/>
      <c r="R9" s="19"/>
      <c r="S9" s="19"/>
      <c r="T9" s="20"/>
      <c r="U9" s="21">
        <f>L9+I9</f>
        <v>8</v>
      </c>
      <c r="V9" s="22" t="s">
        <v>12</v>
      </c>
      <c r="W9" s="23">
        <f>N9+K9</f>
        <v>2</v>
      </c>
      <c r="X9" s="170">
        <v>4</v>
      </c>
      <c r="Y9" s="172" t="s">
        <v>106</v>
      </c>
    </row>
    <row r="10" spans="2:25" ht="20.100000000000001" customHeight="1">
      <c r="B10" s="169"/>
      <c r="C10" s="24" t="s">
        <v>58</v>
      </c>
      <c r="D10" s="25"/>
      <c r="E10" s="26"/>
      <c r="F10" s="4"/>
      <c r="G10" s="5"/>
      <c r="H10" s="6"/>
      <c r="I10" s="27">
        <v>8</v>
      </c>
      <c r="J10" s="28" t="s">
        <v>12</v>
      </c>
      <c r="K10" s="29">
        <v>4</v>
      </c>
      <c r="L10" s="27">
        <v>8</v>
      </c>
      <c r="M10" s="28" t="s">
        <v>12</v>
      </c>
      <c r="N10" s="29">
        <v>2</v>
      </c>
      <c r="O10" s="30"/>
      <c r="P10" s="31"/>
      <c r="Q10" s="32"/>
      <c r="R10" s="33">
        <f>L10+I10</f>
        <v>16</v>
      </c>
      <c r="S10" s="34" t="s">
        <v>12</v>
      </c>
      <c r="T10" s="35">
        <f>N10+K10</f>
        <v>6</v>
      </c>
      <c r="U10" s="36"/>
      <c r="V10" s="37"/>
      <c r="W10" s="38"/>
      <c r="X10" s="171"/>
      <c r="Y10" s="173"/>
    </row>
    <row r="11" spans="2:25" ht="20.100000000000001" customHeight="1" thickBot="1">
      <c r="B11" s="169"/>
      <c r="C11" s="39"/>
      <c r="D11" s="25"/>
      <c r="E11" s="26"/>
      <c r="F11" s="4"/>
      <c r="G11" s="5"/>
      <c r="H11" s="40"/>
      <c r="I11" s="41">
        <v>229</v>
      </c>
      <c r="J11" s="42" t="s">
        <v>12</v>
      </c>
      <c r="K11" s="43">
        <v>203</v>
      </c>
      <c r="L11" s="41">
        <v>194</v>
      </c>
      <c r="M11" s="42" t="s">
        <v>12</v>
      </c>
      <c r="N11" s="43">
        <v>128</v>
      </c>
      <c r="O11" s="44">
        <f>I11+L11</f>
        <v>423</v>
      </c>
      <c r="P11" s="45" t="s">
        <v>12</v>
      </c>
      <c r="Q11" s="46">
        <f>K11+N11</f>
        <v>331</v>
      </c>
      <c r="R11" s="47"/>
      <c r="S11" s="47"/>
      <c r="T11" s="48"/>
      <c r="U11" s="49"/>
      <c r="V11" s="50"/>
      <c r="W11" s="51"/>
      <c r="X11" s="171"/>
      <c r="Y11" s="173"/>
    </row>
    <row r="12" spans="2:25" ht="20.100000000000001" customHeight="1">
      <c r="B12" s="168" t="s">
        <v>4</v>
      </c>
      <c r="C12" s="11"/>
      <c r="D12" s="12"/>
      <c r="E12" s="13"/>
      <c r="F12" s="52">
        <v>1</v>
      </c>
      <c r="G12" s="16" t="s">
        <v>12</v>
      </c>
      <c r="H12" s="53">
        <v>4</v>
      </c>
      <c r="I12" s="1"/>
      <c r="J12" s="2"/>
      <c r="K12" s="14"/>
      <c r="L12" s="15">
        <v>5</v>
      </c>
      <c r="M12" s="16" t="s">
        <v>12</v>
      </c>
      <c r="N12" s="17">
        <v>0</v>
      </c>
      <c r="O12" s="54"/>
      <c r="P12" s="55"/>
      <c r="Q12" s="56"/>
      <c r="R12" s="55"/>
      <c r="S12" s="55"/>
      <c r="T12" s="56"/>
      <c r="U12" s="57">
        <f>F12+L12</f>
        <v>6</v>
      </c>
      <c r="V12" s="58" t="s">
        <v>12</v>
      </c>
      <c r="W12" s="59">
        <f>N12+H12</f>
        <v>4</v>
      </c>
      <c r="X12" s="170">
        <v>2</v>
      </c>
      <c r="Y12" s="172" t="s">
        <v>105</v>
      </c>
    </row>
    <row r="13" spans="2:25" ht="20.100000000000001" customHeight="1">
      <c r="B13" s="169"/>
      <c r="C13" s="24" t="s">
        <v>59</v>
      </c>
      <c r="D13" s="25"/>
      <c r="E13" s="26"/>
      <c r="F13" s="60">
        <v>4</v>
      </c>
      <c r="G13" s="28" t="s">
        <v>12</v>
      </c>
      <c r="H13" s="61">
        <v>8</v>
      </c>
      <c r="I13" s="4"/>
      <c r="J13" s="5"/>
      <c r="K13" s="6"/>
      <c r="L13" s="27">
        <v>10</v>
      </c>
      <c r="M13" s="28" t="s">
        <v>12</v>
      </c>
      <c r="N13" s="29">
        <v>1</v>
      </c>
      <c r="O13" s="62"/>
      <c r="P13" s="63"/>
      <c r="Q13" s="64"/>
      <c r="R13" s="65">
        <f>L13+F13</f>
        <v>14</v>
      </c>
      <c r="S13" s="66" t="s">
        <v>12</v>
      </c>
      <c r="T13" s="67">
        <f>N13+H13</f>
        <v>9</v>
      </c>
      <c r="U13" s="68"/>
      <c r="V13" s="69"/>
      <c r="W13" s="70"/>
      <c r="X13" s="171"/>
      <c r="Y13" s="173"/>
    </row>
    <row r="14" spans="2:25" ht="20.100000000000001" customHeight="1" thickBot="1">
      <c r="B14" s="169"/>
      <c r="C14" s="39"/>
      <c r="D14" s="25"/>
      <c r="E14" s="26"/>
      <c r="F14" s="71">
        <v>203</v>
      </c>
      <c r="G14" s="42" t="s">
        <v>12</v>
      </c>
      <c r="H14" s="72">
        <v>229</v>
      </c>
      <c r="I14" s="4"/>
      <c r="J14" s="5"/>
      <c r="K14" s="40"/>
      <c r="L14" s="41">
        <v>228</v>
      </c>
      <c r="M14" s="42" t="s">
        <v>12</v>
      </c>
      <c r="N14" s="43">
        <v>153</v>
      </c>
      <c r="O14" s="73">
        <f>L14+F14</f>
        <v>431</v>
      </c>
      <c r="P14" s="74" t="s">
        <v>12</v>
      </c>
      <c r="Q14" s="75">
        <f>N14+H14</f>
        <v>382</v>
      </c>
      <c r="R14" s="76"/>
      <c r="S14" s="76"/>
      <c r="T14" s="77"/>
      <c r="U14" s="78"/>
      <c r="V14" s="79"/>
      <c r="W14" s="80"/>
      <c r="X14" s="171"/>
      <c r="Y14" s="173"/>
    </row>
    <row r="15" spans="2:25" ht="20.100000000000001" customHeight="1">
      <c r="B15" s="168" t="s">
        <v>5</v>
      </c>
      <c r="C15" s="11"/>
      <c r="D15" s="12"/>
      <c r="E15" s="13"/>
      <c r="F15" s="52">
        <v>1</v>
      </c>
      <c r="G15" s="16" t="s">
        <v>12</v>
      </c>
      <c r="H15" s="53">
        <v>4</v>
      </c>
      <c r="I15" s="52">
        <v>0</v>
      </c>
      <c r="J15" s="16" t="s">
        <v>12</v>
      </c>
      <c r="K15" s="53">
        <v>5</v>
      </c>
      <c r="L15" s="1"/>
      <c r="M15" s="2"/>
      <c r="N15" s="14"/>
      <c r="O15" s="54"/>
      <c r="P15" s="55"/>
      <c r="Q15" s="56"/>
      <c r="R15" s="55"/>
      <c r="S15" s="55"/>
      <c r="T15" s="56"/>
      <c r="U15" s="57">
        <f>F15+I15</f>
        <v>1</v>
      </c>
      <c r="V15" s="58" t="s">
        <v>12</v>
      </c>
      <c r="W15" s="59">
        <f>H15+K15</f>
        <v>9</v>
      </c>
      <c r="X15" s="170">
        <v>0</v>
      </c>
      <c r="Y15" s="172" t="s">
        <v>94</v>
      </c>
    </row>
    <row r="16" spans="2:25" ht="20.100000000000001" customHeight="1">
      <c r="B16" s="169"/>
      <c r="C16" s="24" t="s">
        <v>61</v>
      </c>
      <c r="D16" s="25"/>
      <c r="E16" s="26"/>
      <c r="F16" s="81">
        <v>2</v>
      </c>
      <c r="G16" s="82" t="s">
        <v>12</v>
      </c>
      <c r="H16" s="61">
        <v>8</v>
      </c>
      <c r="I16" s="60">
        <v>1</v>
      </c>
      <c r="J16" s="28" t="s">
        <v>12</v>
      </c>
      <c r="K16" s="61">
        <v>10</v>
      </c>
      <c r="L16" s="4"/>
      <c r="M16" s="5"/>
      <c r="N16" s="6"/>
      <c r="O16" s="62"/>
      <c r="P16" s="63"/>
      <c r="Q16" s="64"/>
      <c r="R16" s="65">
        <f>F16+I16</f>
        <v>3</v>
      </c>
      <c r="S16" s="66" t="s">
        <v>12</v>
      </c>
      <c r="T16" s="67">
        <f>H16+K16</f>
        <v>18</v>
      </c>
      <c r="U16" s="68"/>
      <c r="V16" s="69"/>
      <c r="W16" s="70"/>
      <c r="X16" s="171"/>
      <c r="Y16" s="173"/>
    </row>
    <row r="17" spans="2:25" ht="20.100000000000001" customHeight="1" thickBot="1">
      <c r="B17" s="176"/>
      <c r="C17" s="83"/>
      <c r="D17" s="84"/>
      <c r="E17" s="85"/>
      <c r="F17" s="86">
        <v>128</v>
      </c>
      <c r="G17" s="87" t="s">
        <v>12</v>
      </c>
      <c r="H17" s="88">
        <v>194</v>
      </c>
      <c r="I17" s="89">
        <v>153</v>
      </c>
      <c r="J17" s="90" t="s">
        <v>12</v>
      </c>
      <c r="K17" s="88">
        <v>228</v>
      </c>
      <c r="L17" s="7"/>
      <c r="M17" s="8"/>
      <c r="N17" s="91"/>
      <c r="O17" s="92">
        <f>F17+I17</f>
        <v>281</v>
      </c>
      <c r="P17" s="93" t="s">
        <v>12</v>
      </c>
      <c r="Q17" s="94">
        <f>H17+K17</f>
        <v>422</v>
      </c>
      <c r="R17" s="95"/>
      <c r="S17" s="95"/>
      <c r="T17" s="96"/>
      <c r="U17" s="97"/>
      <c r="V17" s="98"/>
      <c r="W17" s="99"/>
      <c r="X17" s="177"/>
      <c r="Y17" s="178"/>
    </row>
    <row r="19" spans="2:25">
      <c r="B19" s="100" t="s">
        <v>14</v>
      </c>
      <c r="C19" s="100"/>
      <c r="D19" s="100"/>
      <c r="E19" s="100"/>
    </row>
    <row r="20" spans="2:25">
      <c r="B20" s="100" t="s">
        <v>51</v>
      </c>
      <c r="C20" s="100" t="s">
        <v>52</v>
      </c>
      <c r="D20" s="100" t="s">
        <v>53</v>
      </c>
      <c r="E20" s="100" t="s">
        <v>15</v>
      </c>
      <c r="F20" s="174" t="s">
        <v>18</v>
      </c>
      <c r="G20" s="174"/>
      <c r="H20" s="174"/>
    </row>
    <row r="21" spans="2:25">
      <c r="B21" s="100"/>
      <c r="C21" s="100"/>
      <c r="D21" s="100"/>
      <c r="E21" s="100" t="s">
        <v>16</v>
      </c>
      <c r="F21" s="174" t="s">
        <v>19</v>
      </c>
      <c r="G21" s="174"/>
      <c r="H21" s="174"/>
    </row>
    <row r="22" spans="2:25">
      <c r="B22" s="100"/>
      <c r="C22" s="100"/>
      <c r="D22" s="100"/>
      <c r="E22" s="100" t="s">
        <v>17</v>
      </c>
    </row>
    <row r="23" spans="2:25">
      <c r="B23" s="101">
        <v>9</v>
      </c>
      <c r="C23" s="101">
        <v>11</v>
      </c>
      <c r="D23" s="101">
        <v>13</v>
      </c>
      <c r="E23" s="101">
        <v>15</v>
      </c>
      <c r="F23" s="175">
        <v>17</v>
      </c>
      <c r="G23" s="175"/>
      <c r="H23" s="175"/>
      <c r="I23" s="167" t="s">
        <v>54</v>
      </c>
      <c r="J23" s="167"/>
      <c r="K23" s="167"/>
      <c r="L23" s="167"/>
      <c r="M23" s="167"/>
      <c r="N23" s="167"/>
    </row>
  </sheetData>
  <mergeCells count="23">
    <mergeCell ref="B1:Y1"/>
    <mergeCell ref="B2:Y2"/>
    <mergeCell ref="B3:Y3"/>
    <mergeCell ref="F5:H8"/>
    <mergeCell ref="I5:K8"/>
    <mergeCell ref="L5:N8"/>
    <mergeCell ref="O5:Y7"/>
    <mergeCell ref="O8:Q8"/>
    <mergeCell ref="R8:T8"/>
    <mergeCell ref="U8:W8"/>
    <mergeCell ref="I23:N23"/>
    <mergeCell ref="B9:B11"/>
    <mergeCell ref="X9:X11"/>
    <mergeCell ref="Y9:Y11"/>
    <mergeCell ref="B12:B14"/>
    <mergeCell ref="X12:X14"/>
    <mergeCell ref="Y12:Y14"/>
    <mergeCell ref="F20:H20"/>
    <mergeCell ref="F21:H21"/>
    <mergeCell ref="F23:H23"/>
    <mergeCell ref="B15:B17"/>
    <mergeCell ref="X15:X17"/>
    <mergeCell ref="Y15:Y17"/>
  </mergeCells>
  <pageMargins left="0.56999999999999995" right="0.72" top="0.984251969" bottom="0.984251969" header="0.4921259845" footer="0.4921259845"/>
  <pageSetup paperSize="9" scale="90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zoomScale="90" zoomScaleNormal="90" workbookViewId="0">
      <selection activeCell="C9" sqref="C9:C13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0" ht="8.25" customHeight="1"/>
    <row r="2" spans="2:20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0" ht="20.100000000000001" customHeight="1" thickTop="1">
      <c r="B4" s="105" t="s">
        <v>22</v>
      </c>
      <c r="C4" s="106"/>
      <c r="D4" s="209" t="s">
        <v>57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0" ht="20.100000000000001" customHeight="1">
      <c r="B5" s="105" t="s">
        <v>24</v>
      </c>
      <c r="C5" s="109"/>
      <c r="D5" s="214" t="s">
        <v>59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0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109</v>
      </c>
    </row>
    <row r="7" spans="2:20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0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0" ht="30" customHeight="1" thickTop="1">
      <c r="B9" s="129" t="s">
        <v>34</v>
      </c>
      <c r="C9" s="130" t="s">
        <v>63</v>
      </c>
      <c r="D9" s="130" t="s">
        <v>89</v>
      </c>
      <c r="E9" s="132">
        <v>21</v>
      </c>
      <c r="F9" s="133" t="s">
        <v>12</v>
      </c>
      <c r="G9" s="134">
        <v>14</v>
      </c>
      <c r="H9" s="132">
        <v>21</v>
      </c>
      <c r="I9" s="133" t="s">
        <v>12</v>
      </c>
      <c r="J9" s="134">
        <v>6</v>
      </c>
      <c r="K9" s="132"/>
      <c r="L9" s="133" t="s">
        <v>12</v>
      </c>
      <c r="M9" s="134"/>
      <c r="N9" s="135">
        <f>E9+H9+K9</f>
        <v>42</v>
      </c>
      <c r="O9" s="136">
        <f>G9+J9+M9</f>
        <v>20</v>
      </c>
      <c r="P9" s="137">
        <f>IF(E9&gt;G9,1,0)+IF(H9&gt;J9,1,0)+IF(K9&gt;M9,1,0)</f>
        <v>2</v>
      </c>
      <c r="Q9" s="132">
        <f>IF(E9&lt;G9,1,0)+IF(H9&lt;J9,1,0)+IF(K9&lt;M9,1,0)</f>
        <v>0</v>
      </c>
      <c r="R9" s="138">
        <f t="shared" ref="R9:S13" si="0">IF(P9=2,1,0)</f>
        <v>1</v>
      </c>
      <c r="S9" s="134">
        <f t="shared" si="0"/>
        <v>0</v>
      </c>
      <c r="T9" s="108" t="s">
        <v>57</v>
      </c>
    </row>
    <row r="10" spans="2:20" ht="30" customHeight="1">
      <c r="B10" s="129" t="s">
        <v>35</v>
      </c>
      <c r="C10" s="130" t="s">
        <v>64</v>
      </c>
      <c r="D10" s="130" t="s">
        <v>96</v>
      </c>
      <c r="E10" s="132">
        <v>22</v>
      </c>
      <c r="F10" s="132" t="s">
        <v>12</v>
      </c>
      <c r="G10" s="134">
        <v>24</v>
      </c>
      <c r="H10" s="132">
        <v>22</v>
      </c>
      <c r="I10" s="132" t="s">
        <v>12</v>
      </c>
      <c r="J10" s="134">
        <v>20</v>
      </c>
      <c r="K10" s="132">
        <v>21</v>
      </c>
      <c r="L10" s="132" t="s">
        <v>12</v>
      </c>
      <c r="M10" s="134">
        <v>2</v>
      </c>
      <c r="N10" s="135">
        <f>E10+H10+K10</f>
        <v>65</v>
      </c>
      <c r="O10" s="136">
        <f>G10+J10+M10</f>
        <v>46</v>
      </c>
      <c r="P10" s="137">
        <f>IF(E10&gt;G10,1,0)+IF(H10&gt;J10,1,0)+IF(K10&gt;M10,1,0)</f>
        <v>2</v>
      </c>
      <c r="Q10" s="132">
        <f>IF(E10&lt;G10,1,0)+IF(H10&lt;J10,1,0)+IF(K10&lt;M10,1,0)</f>
        <v>1</v>
      </c>
      <c r="R10" s="140">
        <f t="shared" si="0"/>
        <v>1</v>
      </c>
      <c r="S10" s="134">
        <f t="shared" si="0"/>
        <v>0</v>
      </c>
      <c r="T10" s="108" t="s">
        <v>59</v>
      </c>
    </row>
    <row r="11" spans="2:20" ht="30" customHeight="1">
      <c r="B11" s="129" t="s">
        <v>36</v>
      </c>
      <c r="C11" s="130" t="s">
        <v>65</v>
      </c>
      <c r="D11" s="130" t="s">
        <v>97</v>
      </c>
      <c r="E11" s="132">
        <v>21</v>
      </c>
      <c r="F11" s="132" t="s">
        <v>12</v>
      </c>
      <c r="G11" s="134">
        <v>10</v>
      </c>
      <c r="H11" s="132">
        <v>21</v>
      </c>
      <c r="I11" s="132" t="s">
        <v>12</v>
      </c>
      <c r="J11" s="134">
        <v>9</v>
      </c>
      <c r="K11" s="132"/>
      <c r="L11" s="132" t="s">
        <v>12</v>
      </c>
      <c r="M11" s="134"/>
      <c r="N11" s="135">
        <f>E11+H11+K11</f>
        <v>42</v>
      </c>
      <c r="O11" s="136">
        <f>G11+J11+M11</f>
        <v>19</v>
      </c>
      <c r="P11" s="137">
        <f>IF(E11&gt;G11,1,0)+IF(H11&gt;J11,1,0)+IF(K11&gt;M11,1,0)</f>
        <v>2</v>
      </c>
      <c r="Q11" s="132">
        <f>IF(E11&lt;G11,1,0)+IF(H11&lt;J11,1,0)+IF(K11&lt;M11,1,0)</f>
        <v>0</v>
      </c>
      <c r="R11" s="140">
        <f t="shared" si="0"/>
        <v>1</v>
      </c>
      <c r="S11" s="134">
        <f t="shared" si="0"/>
        <v>0</v>
      </c>
      <c r="T11" s="108" t="s">
        <v>57</v>
      </c>
    </row>
    <row r="12" spans="2:20" ht="30" customHeight="1">
      <c r="B12" s="129" t="s">
        <v>37</v>
      </c>
      <c r="C12" s="130" t="s">
        <v>107</v>
      </c>
      <c r="D12" s="130" t="s">
        <v>92</v>
      </c>
      <c r="E12" s="132">
        <v>21</v>
      </c>
      <c r="F12" s="132" t="s">
        <v>12</v>
      </c>
      <c r="G12" s="134">
        <v>6</v>
      </c>
      <c r="H12" s="132">
        <v>21</v>
      </c>
      <c r="I12" s="132" t="s">
        <v>12</v>
      </c>
      <c r="J12" s="134">
        <v>5</v>
      </c>
      <c r="K12" s="132"/>
      <c r="L12" s="132" t="s">
        <v>12</v>
      </c>
      <c r="M12" s="134"/>
      <c r="N12" s="135">
        <f>E12+H12+K12</f>
        <v>42</v>
      </c>
      <c r="O12" s="136">
        <f>G12+J12+M12</f>
        <v>11</v>
      </c>
      <c r="P12" s="137">
        <f>IF(E12&gt;G12,1,0)+IF(H12&gt;J12,1,0)+IF(K12&gt;M12,1,0)</f>
        <v>2</v>
      </c>
      <c r="Q12" s="132">
        <f>IF(E12&lt;G12,1,0)+IF(H12&lt;J12,1,0)+IF(K12&lt;M12,1,0)</f>
        <v>0</v>
      </c>
      <c r="R12" s="140">
        <f t="shared" si="0"/>
        <v>1</v>
      </c>
      <c r="S12" s="134">
        <f t="shared" si="0"/>
        <v>0</v>
      </c>
      <c r="T12" s="108" t="s">
        <v>59</v>
      </c>
    </row>
    <row r="13" spans="2:20" ht="30" customHeight="1" thickBot="1">
      <c r="B13" s="141" t="s">
        <v>38</v>
      </c>
      <c r="C13" s="142" t="s">
        <v>108</v>
      </c>
      <c r="D13" s="142" t="s">
        <v>93</v>
      </c>
      <c r="E13" s="143">
        <v>23</v>
      </c>
      <c r="F13" s="144" t="s">
        <v>12</v>
      </c>
      <c r="G13" s="145">
        <v>21</v>
      </c>
      <c r="H13" s="143">
        <v>21</v>
      </c>
      <c r="I13" s="144" t="s">
        <v>12</v>
      </c>
      <c r="J13" s="145">
        <v>15</v>
      </c>
      <c r="K13" s="143"/>
      <c r="L13" s="144" t="s">
        <v>12</v>
      </c>
      <c r="M13" s="145"/>
      <c r="N13" s="135">
        <f>E13+H13+K13</f>
        <v>44</v>
      </c>
      <c r="O13" s="136">
        <f>G13+J13+M13</f>
        <v>36</v>
      </c>
      <c r="P13" s="137">
        <f>IF(E13&gt;G13,1,0)+IF(H13&gt;J13,1,0)+IF(K13&gt;M13,1,0)</f>
        <v>2</v>
      </c>
      <c r="Q13" s="132">
        <f>IF(E13&lt;G13,1,0)+IF(H13&lt;J13,1,0)+IF(K13&lt;M13,1,0)</f>
        <v>0</v>
      </c>
      <c r="R13" s="146">
        <f t="shared" si="0"/>
        <v>1</v>
      </c>
      <c r="S13" s="134">
        <f t="shared" si="0"/>
        <v>0</v>
      </c>
      <c r="T13" s="166" t="s">
        <v>57</v>
      </c>
    </row>
    <row r="14" spans="2:20" ht="35.1" customHeight="1" thickBot="1">
      <c r="B14" s="148" t="s">
        <v>39</v>
      </c>
      <c r="C14" s="203" t="str">
        <f>IF(R14&gt;S14,D4,IF(S14&gt;R14,D5,"remíza"))</f>
        <v>Praha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235</v>
      </c>
      <c r="O14" s="150">
        <f t="shared" si="1"/>
        <v>132</v>
      </c>
      <c r="P14" s="149">
        <f t="shared" si="1"/>
        <v>10</v>
      </c>
      <c r="Q14" s="151">
        <f t="shared" si="1"/>
        <v>1</v>
      </c>
      <c r="R14" s="149">
        <f t="shared" si="1"/>
        <v>5</v>
      </c>
      <c r="S14" s="150">
        <f t="shared" si="1"/>
        <v>0</v>
      </c>
      <c r="T14" s="152"/>
    </row>
    <row r="15" spans="2:20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0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zoomScale="90" zoomScaleNormal="90" workbookViewId="0">
      <selection activeCell="T10" sqref="T10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0" ht="8.25" customHeight="1"/>
    <row r="2" spans="2:20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0" ht="20.100000000000001" customHeight="1" thickTop="1">
      <c r="B4" s="105" t="s">
        <v>22</v>
      </c>
      <c r="C4" s="106"/>
      <c r="D4" s="209" t="s">
        <v>61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0" ht="20.100000000000001" customHeight="1">
      <c r="B5" s="105" t="s">
        <v>24</v>
      </c>
      <c r="C5" s="109"/>
      <c r="D5" s="214" t="s">
        <v>62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0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110</v>
      </c>
    </row>
    <row r="7" spans="2:20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0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0" ht="30" customHeight="1" thickTop="1">
      <c r="B9" s="129" t="s">
        <v>34</v>
      </c>
      <c r="C9" s="131" t="s">
        <v>75</v>
      </c>
      <c r="D9" s="131" t="s">
        <v>68</v>
      </c>
      <c r="E9" s="132">
        <v>10</v>
      </c>
      <c r="F9" s="133" t="s">
        <v>12</v>
      </c>
      <c r="G9" s="134">
        <v>21</v>
      </c>
      <c r="H9" s="132">
        <v>13</v>
      </c>
      <c r="I9" s="133" t="s">
        <v>12</v>
      </c>
      <c r="J9" s="134">
        <v>21</v>
      </c>
      <c r="K9" s="132"/>
      <c r="L9" s="133" t="s">
        <v>12</v>
      </c>
      <c r="M9" s="134"/>
      <c r="N9" s="135">
        <f>E9+H9+K9</f>
        <v>23</v>
      </c>
      <c r="O9" s="136">
        <f>G9+J9+M9</f>
        <v>42</v>
      </c>
      <c r="P9" s="137">
        <f>IF(E9&gt;G9,1,0)+IF(H9&gt;J9,1,0)+IF(K9&gt;M9,1,0)</f>
        <v>0</v>
      </c>
      <c r="Q9" s="132">
        <f>IF(E9&lt;G9,1,0)+IF(H9&lt;J9,1,0)+IF(K9&lt;M9,1,0)</f>
        <v>2</v>
      </c>
      <c r="R9" s="138">
        <f t="shared" ref="R9:S13" si="0">IF(P9=2,1,0)</f>
        <v>0</v>
      </c>
      <c r="S9" s="134">
        <f t="shared" si="0"/>
        <v>1</v>
      </c>
      <c r="T9" s="108" t="s">
        <v>62</v>
      </c>
    </row>
    <row r="10" spans="2:20" ht="30" customHeight="1">
      <c r="B10" s="129" t="s">
        <v>35</v>
      </c>
      <c r="C10" s="130" t="s">
        <v>76</v>
      </c>
      <c r="D10" s="130" t="s">
        <v>69</v>
      </c>
      <c r="E10" s="132">
        <v>25</v>
      </c>
      <c r="F10" s="132" t="s">
        <v>12</v>
      </c>
      <c r="G10" s="134">
        <v>23</v>
      </c>
      <c r="H10" s="132">
        <v>21</v>
      </c>
      <c r="I10" s="132" t="s">
        <v>12</v>
      </c>
      <c r="J10" s="134">
        <v>16</v>
      </c>
      <c r="K10" s="132"/>
      <c r="L10" s="132" t="s">
        <v>12</v>
      </c>
      <c r="M10" s="134"/>
      <c r="N10" s="135">
        <f>E10+H10+K10</f>
        <v>46</v>
      </c>
      <c r="O10" s="136">
        <f>G10+J10+M10</f>
        <v>39</v>
      </c>
      <c r="P10" s="137">
        <f>IF(E10&gt;G10,1,0)+IF(H10&gt;J10,1,0)+IF(K10&gt;M10,1,0)</f>
        <v>2</v>
      </c>
      <c r="Q10" s="132">
        <f>IF(E10&lt;G10,1,0)+IF(H10&lt;J10,1,0)+IF(K10&lt;M10,1,0)</f>
        <v>0</v>
      </c>
      <c r="R10" s="140">
        <f t="shared" si="0"/>
        <v>1</v>
      </c>
      <c r="S10" s="134">
        <f t="shared" si="0"/>
        <v>0</v>
      </c>
      <c r="T10" s="108" t="s">
        <v>62</v>
      </c>
    </row>
    <row r="11" spans="2:20" ht="30" customHeight="1">
      <c r="B11" s="129" t="s">
        <v>36</v>
      </c>
      <c r="C11" s="130" t="s">
        <v>78</v>
      </c>
      <c r="D11" s="130" t="s">
        <v>70</v>
      </c>
      <c r="E11" s="132">
        <v>14</v>
      </c>
      <c r="F11" s="132" t="s">
        <v>12</v>
      </c>
      <c r="G11" s="134">
        <v>21</v>
      </c>
      <c r="H11" s="132">
        <v>12</v>
      </c>
      <c r="I11" s="132" t="s">
        <v>12</v>
      </c>
      <c r="J11" s="134">
        <v>21</v>
      </c>
      <c r="K11" s="132"/>
      <c r="L11" s="132" t="s">
        <v>12</v>
      </c>
      <c r="M11" s="134"/>
      <c r="N11" s="135">
        <f>E11+H11+K11</f>
        <v>26</v>
      </c>
      <c r="O11" s="136">
        <f>G11+J11+M11</f>
        <v>42</v>
      </c>
      <c r="P11" s="137">
        <f>IF(E11&gt;G11,1,0)+IF(H11&gt;J11,1,0)+IF(K11&gt;M11,1,0)</f>
        <v>0</v>
      </c>
      <c r="Q11" s="132">
        <f>IF(E11&lt;G11,1,0)+IF(H11&lt;J11,1,0)+IF(K11&lt;M11,1,0)</f>
        <v>2</v>
      </c>
      <c r="R11" s="140">
        <f t="shared" si="0"/>
        <v>0</v>
      </c>
      <c r="S11" s="134">
        <f t="shared" si="0"/>
        <v>1</v>
      </c>
      <c r="T11" s="108" t="s">
        <v>61</v>
      </c>
    </row>
    <row r="12" spans="2:20" ht="30" customHeight="1">
      <c r="B12" s="129" t="s">
        <v>37</v>
      </c>
      <c r="C12" s="130" t="s">
        <v>80</v>
      </c>
      <c r="D12" s="130" t="s">
        <v>72</v>
      </c>
      <c r="E12" s="132">
        <v>21</v>
      </c>
      <c r="F12" s="132" t="s">
        <v>12</v>
      </c>
      <c r="G12" s="134">
        <v>0</v>
      </c>
      <c r="H12" s="132">
        <v>21</v>
      </c>
      <c r="I12" s="132" t="s">
        <v>12</v>
      </c>
      <c r="J12" s="134">
        <v>0</v>
      </c>
      <c r="K12" s="132"/>
      <c r="L12" s="132" t="s">
        <v>12</v>
      </c>
      <c r="M12" s="134"/>
      <c r="N12" s="135">
        <f>E12+H12+K12</f>
        <v>42</v>
      </c>
      <c r="O12" s="136">
        <f>G12+J12+M12</f>
        <v>0</v>
      </c>
      <c r="P12" s="137">
        <f>IF(E12&gt;G12,1,0)+IF(H12&gt;J12,1,0)+IF(K12&gt;M12,1,0)</f>
        <v>2</v>
      </c>
      <c r="Q12" s="132">
        <f>IF(E12&lt;G12,1,0)+IF(H12&lt;J12,1,0)+IF(K12&lt;M12,1,0)</f>
        <v>0</v>
      </c>
      <c r="R12" s="140">
        <f t="shared" si="0"/>
        <v>1</v>
      </c>
      <c r="S12" s="134">
        <f t="shared" si="0"/>
        <v>0</v>
      </c>
      <c r="T12" s="139" t="s">
        <v>72</v>
      </c>
    </row>
    <row r="13" spans="2:20" ht="30" customHeight="1" thickBot="1">
      <c r="B13" s="141" t="s">
        <v>38</v>
      </c>
      <c r="C13" s="142" t="s">
        <v>82</v>
      </c>
      <c r="D13" s="142" t="s">
        <v>71</v>
      </c>
      <c r="E13" s="143">
        <v>21</v>
      </c>
      <c r="F13" s="144" t="s">
        <v>12</v>
      </c>
      <c r="G13" s="145">
        <v>18</v>
      </c>
      <c r="H13" s="143">
        <v>21</v>
      </c>
      <c r="I13" s="144" t="s">
        <v>12</v>
      </c>
      <c r="J13" s="145">
        <v>13</v>
      </c>
      <c r="K13" s="143"/>
      <c r="L13" s="144" t="s">
        <v>12</v>
      </c>
      <c r="M13" s="145"/>
      <c r="N13" s="135">
        <f>E13+H13+K13</f>
        <v>42</v>
      </c>
      <c r="O13" s="136">
        <f>G13+J13+M13</f>
        <v>31</v>
      </c>
      <c r="P13" s="137">
        <f>IF(E13&gt;G13,1,0)+IF(H13&gt;J13,1,0)+IF(K13&gt;M13,1,0)</f>
        <v>2</v>
      </c>
      <c r="Q13" s="132">
        <f>IF(E13&lt;G13,1,0)+IF(H13&lt;J13,1,0)+IF(K13&lt;M13,1,0)</f>
        <v>0</v>
      </c>
      <c r="R13" s="146">
        <f t="shared" si="0"/>
        <v>1</v>
      </c>
      <c r="S13" s="134">
        <f t="shared" si="0"/>
        <v>0</v>
      </c>
      <c r="T13" s="166" t="s">
        <v>61</v>
      </c>
    </row>
    <row r="14" spans="2:20" ht="35.1" customHeight="1" thickBot="1">
      <c r="B14" s="148" t="s">
        <v>39</v>
      </c>
      <c r="C14" s="203" t="str">
        <f>IF(R14&gt;S14,D4,IF(S14&gt;R14,D5,"remíza"))</f>
        <v>Západní Čechy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179</v>
      </c>
      <c r="O14" s="150">
        <f t="shared" si="1"/>
        <v>154</v>
      </c>
      <c r="P14" s="149">
        <f t="shared" si="1"/>
        <v>6</v>
      </c>
      <c r="Q14" s="151">
        <f t="shared" si="1"/>
        <v>4</v>
      </c>
      <c r="R14" s="149">
        <f t="shared" si="1"/>
        <v>3</v>
      </c>
      <c r="S14" s="150">
        <f t="shared" si="1"/>
        <v>2</v>
      </c>
      <c r="T14" s="152"/>
    </row>
    <row r="15" spans="2:20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0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zoomScale="90" zoomScaleNormal="90" workbookViewId="0">
      <selection activeCell="X11" sqref="X11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0" ht="8.25" customHeight="1"/>
    <row r="2" spans="2:20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0" ht="20.100000000000001" customHeight="1" thickTop="1">
      <c r="B4" s="105" t="s">
        <v>22</v>
      </c>
      <c r="C4" s="106"/>
      <c r="D4" s="209" t="s">
        <v>60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0" ht="20.100000000000001" customHeight="1">
      <c r="B5" s="105" t="s">
        <v>24</v>
      </c>
      <c r="C5" s="109"/>
      <c r="D5" s="214" t="s">
        <v>59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0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19</v>
      </c>
    </row>
    <row r="7" spans="2:20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0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0" ht="30" customHeight="1" thickTop="1">
      <c r="B9" s="129" t="s">
        <v>34</v>
      </c>
      <c r="C9" s="130" t="s">
        <v>84</v>
      </c>
      <c r="D9" s="130" t="s">
        <v>95</v>
      </c>
      <c r="E9" s="132">
        <v>15</v>
      </c>
      <c r="F9" s="133" t="s">
        <v>12</v>
      </c>
      <c r="G9" s="134">
        <v>21</v>
      </c>
      <c r="H9" s="132">
        <v>12</v>
      </c>
      <c r="I9" s="133" t="s">
        <v>12</v>
      </c>
      <c r="J9" s="134">
        <v>21</v>
      </c>
      <c r="K9" s="132"/>
      <c r="L9" s="133" t="s">
        <v>12</v>
      </c>
      <c r="M9" s="134"/>
      <c r="N9" s="135">
        <f>E9+H9+K9</f>
        <v>27</v>
      </c>
      <c r="O9" s="136">
        <f>G9+J9+M9</f>
        <v>42</v>
      </c>
      <c r="P9" s="137">
        <f>IF(E9&gt;G9,1,0)+IF(H9&gt;J9,1,0)+IF(K9&gt;M9,1,0)</f>
        <v>0</v>
      </c>
      <c r="Q9" s="132">
        <f>IF(E9&lt;G9,1,0)+IF(H9&lt;J9,1,0)+IF(K9&lt;M9,1,0)</f>
        <v>2</v>
      </c>
      <c r="R9" s="138">
        <f t="shared" ref="R9:S13" si="0">IF(P9=2,1,0)</f>
        <v>0</v>
      </c>
      <c r="S9" s="134">
        <f t="shared" si="0"/>
        <v>1</v>
      </c>
      <c r="T9" s="108" t="s">
        <v>59</v>
      </c>
    </row>
    <row r="10" spans="2:20" ht="30" customHeight="1">
      <c r="B10" s="129" t="s">
        <v>35</v>
      </c>
      <c r="C10" s="130" t="s">
        <v>85</v>
      </c>
      <c r="D10" s="130" t="s">
        <v>96</v>
      </c>
      <c r="E10" s="132">
        <v>11</v>
      </c>
      <c r="F10" s="132" t="s">
        <v>12</v>
      </c>
      <c r="G10" s="134">
        <v>21</v>
      </c>
      <c r="H10" s="132">
        <v>7</v>
      </c>
      <c r="I10" s="132" t="s">
        <v>12</v>
      </c>
      <c r="J10" s="134">
        <v>21</v>
      </c>
      <c r="K10" s="132"/>
      <c r="L10" s="132" t="s">
        <v>12</v>
      </c>
      <c r="M10" s="134"/>
      <c r="N10" s="135">
        <f>E10+H10+K10</f>
        <v>18</v>
      </c>
      <c r="O10" s="136">
        <f>G10+J10+M10</f>
        <v>42</v>
      </c>
      <c r="P10" s="137">
        <f>IF(E10&gt;G10,1,0)+IF(H10&gt;J10,1,0)+IF(K10&gt;M10,1,0)</f>
        <v>0</v>
      </c>
      <c r="Q10" s="132">
        <f>IF(E10&lt;G10,1,0)+IF(H10&lt;J10,1,0)+IF(K10&lt;M10,1,0)</f>
        <v>2</v>
      </c>
      <c r="R10" s="140">
        <f t="shared" si="0"/>
        <v>0</v>
      </c>
      <c r="S10" s="134">
        <f t="shared" si="0"/>
        <v>1</v>
      </c>
      <c r="T10" s="108" t="s">
        <v>60</v>
      </c>
    </row>
    <row r="11" spans="2:20" ht="30" customHeight="1">
      <c r="B11" s="129" t="s">
        <v>36</v>
      </c>
      <c r="C11" s="130" t="s">
        <v>86</v>
      </c>
      <c r="D11" s="130" t="s">
        <v>97</v>
      </c>
      <c r="E11" s="132">
        <v>21</v>
      </c>
      <c r="F11" s="132" t="s">
        <v>12</v>
      </c>
      <c r="G11" s="134">
        <v>9</v>
      </c>
      <c r="H11" s="132">
        <v>21</v>
      </c>
      <c r="I11" s="132" t="s">
        <v>12</v>
      </c>
      <c r="J11" s="134">
        <v>9</v>
      </c>
      <c r="K11" s="132"/>
      <c r="L11" s="132" t="s">
        <v>12</v>
      </c>
      <c r="M11" s="134"/>
      <c r="N11" s="135">
        <f>E11+H11+K11</f>
        <v>42</v>
      </c>
      <c r="O11" s="136">
        <f>G11+J11+M11</f>
        <v>18</v>
      </c>
      <c r="P11" s="137">
        <f>IF(E11&gt;G11,1,0)+IF(H11&gt;J11,1,0)+IF(K11&gt;M11,1,0)</f>
        <v>2</v>
      </c>
      <c r="Q11" s="132">
        <f>IF(E11&lt;G11,1,0)+IF(H11&lt;J11,1,0)+IF(K11&lt;M11,1,0)</f>
        <v>0</v>
      </c>
      <c r="R11" s="140">
        <f t="shared" si="0"/>
        <v>1</v>
      </c>
      <c r="S11" s="134">
        <f t="shared" si="0"/>
        <v>0</v>
      </c>
      <c r="T11" s="108" t="s">
        <v>60</v>
      </c>
    </row>
    <row r="12" spans="2:20" ht="30" customHeight="1">
      <c r="B12" s="129" t="s">
        <v>37</v>
      </c>
      <c r="C12" s="130" t="s">
        <v>87</v>
      </c>
      <c r="D12" s="130" t="s">
        <v>92</v>
      </c>
      <c r="E12" s="132">
        <v>12</v>
      </c>
      <c r="F12" s="132" t="s">
        <v>12</v>
      </c>
      <c r="G12" s="134">
        <v>21</v>
      </c>
      <c r="H12" s="132">
        <v>21</v>
      </c>
      <c r="I12" s="132" t="s">
        <v>12</v>
      </c>
      <c r="J12" s="134">
        <v>10</v>
      </c>
      <c r="K12" s="132">
        <v>19</v>
      </c>
      <c r="L12" s="132" t="s">
        <v>12</v>
      </c>
      <c r="M12" s="134">
        <v>21</v>
      </c>
      <c r="N12" s="135">
        <f>E12+H12+K12</f>
        <v>52</v>
      </c>
      <c r="O12" s="136">
        <f>G12+J12+M12</f>
        <v>52</v>
      </c>
      <c r="P12" s="137">
        <f>IF(E12&gt;G12,1,0)+IF(H12&gt;J12,1,0)+IF(K12&gt;M12,1,0)</f>
        <v>1</v>
      </c>
      <c r="Q12" s="132">
        <f>IF(E12&lt;G12,1,0)+IF(H12&lt;J12,1,0)+IF(K12&lt;M12,1,0)</f>
        <v>2</v>
      </c>
      <c r="R12" s="140">
        <f t="shared" si="0"/>
        <v>0</v>
      </c>
      <c r="S12" s="134">
        <f t="shared" si="0"/>
        <v>1</v>
      </c>
      <c r="T12" s="108" t="s">
        <v>59</v>
      </c>
    </row>
    <row r="13" spans="2:20" ht="30" customHeight="1" thickBot="1">
      <c r="B13" s="141" t="s">
        <v>38</v>
      </c>
      <c r="C13" s="142" t="s">
        <v>88</v>
      </c>
      <c r="D13" s="142" t="s">
        <v>93</v>
      </c>
      <c r="E13" s="143"/>
      <c r="F13" s="144" t="s">
        <v>12</v>
      </c>
      <c r="G13" s="145"/>
      <c r="H13" s="143"/>
      <c r="I13" s="144" t="s">
        <v>12</v>
      </c>
      <c r="J13" s="145"/>
      <c r="K13" s="143"/>
      <c r="L13" s="144" t="s">
        <v>12</v>
      </c>
      <c r="M13" s="145"/>
      <c r="N13" s="135">
        <f>E13+H13+K13</f>
        <v>0</v>
      </c>
      <c r="O13" s="136">
        <f>G13+J13+M13</f>
        <v>0</v>
      </c>
      <c r="P13" s="137">
        <f>IF(E13&gt;G13,1,0)+IF(H13&gt;J13,1,0)+IF(K13&gt;M13,1,0)</f>
        <v>0</v>
      </c>
      <c r="Q13" s="132">
        <f>IF(E13&lt;G13,1,0)+IF(H13&lt;J13,1,0)+IF(K13&lt;M13,1,0)</f>
        <v>0</v>
      </c>
      <c r="R13" s="146">
        <f t="shared" si="0"/>
        <v>0</v>
      </c>
      <c r="S13" s="134">
        <f t="shared" si="0"/>
        <v>0</v>
      </c>
      <c r="T13" s="147"/>
    </row>
    <row r="14" spans="2:20" ht="35.1" customHeight="1" thickBot="1">
      <c r="B14" s="148" t="s">
        <v>39</v>
      </c>
      <c r="C14" s="203" t="str">
        <f>IF(R14&gt;S14,D4,IF(S14&gt;R14,D5,"remíza"))</f>
        <v>Jižní Čechy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139</v>
      </c>
      <c r="O14" s="150">
        <f t="shared" si="1"/>
        <v>154</v>
      </c>
      <c r="P14" s="149">
        <f t="shared" si="1"/>
        <v>3</v>
      </c>
      <c r="Q14" s="151">
        <f t="shared" si="1"/>
        <v>6</v>
      </c>
      <c r="R14" s="149">
        <f t="shared" si="1"/>
        <v>1</v>
      </c>
      <c r="S14" s="150">
        <f t="shared" si="1"/>
        <v>3</v>
      </c>
      <c r="T14" s="152"/>
    </row>
    <row r="15" spans="2:20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0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6"/>
  <sheetViews>
    <sheetView tabSelected="1" zoomScale="90" zoomScaleNormal="90" workbookViewId="0">
      <selection activeCell="M12" sqref="M12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2" ht="8.25" customHeight="1"/>
    <row r="2" spans="2:22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2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2" ht="20.100000000000001" customHeight="1" thickTop="1">
      <c r="B4" s="105" t="s">
        <v>22</v>
      </c>
      <c r="C4" s="106"/>
      <c r="D4" s="209" t="s">
        <v>58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2" ht="20.100000000000001" customHeight="1">
      <c r="B5" s="105" t="s">
        <v>24</v>
      </c>
      <c r="C5" s="109"/>
      <c r="D5" s="214" t="s">
        <v>57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2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18</v>
      </c>
    </row>
    <row r="7" spans="2:22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2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2" ht="30" customHeight="1" thickTop="1">
      <c r="B9" s="129" t="s">
        <v>34</v>
      </c>
      <c r="C9" s="130" t="s">
        <v>73</v>
      </c>
      <c r="D9" s="130" t="s">
        <v>63</v>
      </c>
      <c r="E9" s="132">
        <v>21</v>
      </c>
      <c r="F9" s="133" t="s">
        <v>12</v>
      </c>
      <c r="G9" s="134">
        <v>17</v>
      </c>
      <c r="H9" s="132">
        <v>16</v>
      </c>
      <c r="I9" s="133" t="s">
        <v>12</v>
      </c>
      <c r="J9" s="134">
        <v>21</v>
      </c>
      <c r="K9" s="132">
        <v>14</v>
      </c>
      <c r="L9" s="133" t="s">
        <v>12</v>
      </c>
      <c r="M9" s="134">
        <v>21</v>
      </c>
      <c r="N9" s="135">
        <f>E9+H9+K9</f>
        <v>51</v>
      </c>
      <c r="O9" s="136">
        <f>G9+J9+M9</f>
        <v>59</v>
      </c>
      <c r="P9" s="137">
        <f>IF(E9&gt;G9,1,0)+IF(H9&gt;J9,1,0)+IF(K9&gt;M9,1,0)</f>
        <v>1</v>
      </c>
      <c r="Q9" s="132">
        <f>IF(E9&lt;G9,1,0)+IF(H9&lt;J9,1,0)+IF(K9&lt;M9,1,0)</f>
        <v>2</v>
      </c>
      <c r="R9" s="138">
        <f t="shared" ref="R9:S13" si="0">IF(P9=2,1,0)</f>
        <v>0</v>
      </c>
      <c r="S9" s="134">
        <f t="shared" si="0"/>
        <v>1</v>
      </c>
      <c r="T9" s="108" t="s">
        <v>58</v>
      </c>
    </row>
    <row r="10" spans="2:22" ht="30" customHeight="1">
      <c r="B10" s="129" t="s">
        <v>35</v>
      </c>
      <c r="C10" s="130" t="s">
        <v>74</v>
      </c>
      <c r="D10" s="130" t="s">
        <v>99</v>
      </c>
      <c r="E10" s="132">
        <v>21</v>
      </c>
      <c r="F10" s="132" t="s">
        <v>12</v>
      </c>
      <c r="G10" s="134">
        <v>15</v>
      </c>
      <c r="H10" s="132">
        <v>11</v>
      </c>
      <c r="I10" s="132" t="s">
        <v>12</v>
      </c>
      <c r="J10" s="134">
        <v>21</v>
      </c>
      <c r="K10" s="132">
        <v>21</v>
      </c>
      <c r="L10" s="132" t="s">
        <v>12</v>
      </c>
      <c r="M10" s="134">
        <v>19</v>
      </c>
      <c r="N10" s="135">
        <f>E10+H10+K10</f>
        <v>53</v>
      </c>
      <c r="O10" s="136">
        <f>G10+J10+M10</f>
        <v>55</v>
      </c>
      <c r="P10" s="137">
        <f>IF(E10&gt;G10,1,0)+IF(H10&gt;J10,1,0)+IF(K10&gt;M10,1,0)</f>
        <v>2</v>
      </c>
      <c r="Q10" s="132">
        <f>IF(E10&lt;G10,1,0)+IF(H10&lt;J10,1,0)+IF(K10&lt;M10,1,0)</f>
        <v>1</v>
      </c>
      <c r="R10" s="140">
        <f t="shared" si="0"/>
        <v>1</v>
      </c>
      <c r="S10" s="134">
        <f t="shared" si="0"/>
        <v>0</v>
      </c>
      <c r="T10" s="108" t="s">
        <v>57</v>
      </c>
      <c r="V10" s="108"/>
    </row>
    <row r="11" spans="2:22" ht="30" customHeight="1">
      <c r="B11" s="129" t="s">
        <v>36</v>
      </c>
      <c r="C11" s="130" t="s">
        <v>77</v>
      </c>
      <c r="D11" s="130" t="s">
        <v>65</v>
      </c>
      <c r="E11" s="132">
        <v>13</v>
      </c>
      <c r="F11" s="132" t="s">
        <v>12</v>
      </c>
      <c r="G11" s="134">
        <v>21</v>
      </c>
      <c r="H11" s="132">
        <v>15</v>
      </c>
      <c r="I11" s="132" t="s">
        <v>12</v>
      </c>
      <c r="J11" s="134">
        <v>21</v>
      </c>
      <c r="K11" s="132"/>
      <c r="L11" s="132" t="s">
        <v>12</v>
      </c>
      <c r="M11" s="134"/>
      <c r="N11" s="135">
        <f>E11+H11+K11</f>
        <v>28</v>
      </c>
      <c r="O11" s="136">
        <f>G11+J11+M11</f>
        <v>42</v>
      </c>
      <c r="P11" s="137">
        <f>IF(E11&gt;G11,1,0)+IF(H11&gt;J11,1,0)+IF(K11&gt;M11,1,0)</f>
        <v>0</v>
      </c>
      <c r="Q11" s="132">
        <f>IF(E11&lt;G11,1,0)+IF(H11&lt;J11,1,0)+IF(K11&lt;M11,1,0)</f>
        <v>2</v>
      </c>
      <c r="R11" s="140">
        <f t="shared" si="0"/>
        <v>0</v>
      </c>
      <c r="S11" s="134">
        <f t="shared" si="0"/>
        <v>1</v>
      </c>
      <c r="T11" s="108" t="s">
        <v>58</v>
      </c>
    </row>
    <row r="12" spans="2:22" ht="30" customHeight="1">
      <c r="B12" s="129" t="s">
        <v>37</v>
      </c>
      <c r="C12" s="130" t="s">
        <v>79</v>
      </c>
      <c r="D12" s="130" t="s">
        <v>107</v>
      </c>
      <c r="E12" s="132">
        <v>8</v>
      </c>
      <c r="F12" s="132" t="s">
        <v>12</v>
      </c>
      <c r="G12" s="134">
        <v>21</v>
      </c>
      <c r="H12" s="132">
        <v>19</v>
      </c>
      <c r="I12" s="132" t="s">
        <v>12</v>
      </c>
      <c r="J12" s="134">
        <v>21</v>
      </c>
      <c r="K12" s="132"/>
      <c r="L12" s="132" t="s">
        <v>12</v>
      </c>
      <c r="M12" s="134"/>
      <c r="N12" s="135">
        <f>E12+H12+K12</f>
        <v>27</v>
      </c>
      <c r="O12" s="136">
        <f>G12+J12+M12</f>
        <v>42</v>
      </c>
      <c r="P12" s="137">
        <f>IF(E12&gt;G12,1,0)+IF(H12&gt;J12,1,0)+IF(K12&gt;M12,1,0)</f>
        <v>0</v>
      </c>
      <c r="Q12" s="132">
        <f>IF(E12&lt;G12,1,0)+IF(H12&lt;J12,1,0)+IF(K12&lt;M12,1,0)</f>
        <v>2</v>
      </c>
      <c r="R12" s="140">
        <f t="shared" si="0"/>
        <v>0</v>
      </c>
      <c r="S12" s="134">
        <f t="shared" si="0"/>
        <v>1</v>
      </c>
      <c r="T12" s="108" t="s">
        <v>57</v>
      </c>
    </row>
    <row r="13" spans="2:22" ht="30" customHeight="1" thickBot="1">
      <c r="B13" s="141" t="s">
        <v>38</v>
      </c>
      <c r="C13" s="142" t="s">
        <v>81</v>
      </c>
      <c r="D13" s="142" t="s">
        <v>108</v>
      </c>
      <c r="E13" s="143"/>
      <c r="F13" s="144" t="s">
        <v>12</v>
      </c>
      <c r="G13" s="145"/>
      <c r="H13" s="143"/>
      <c r="I13" s="144" t="s">
        <v>12</v>
      </c>
      <c r="J13" s="145"/>
      <c r="K13" s="143"/>
      <c r="L13" s="144" t="s">
        <v>12</v>
      </c>
      <c r="M13" s="145"/>
      <c r="N13" s="135">
        <f>E13+H13+K13</f>
        <v>0</v>
      </c>
      <c r="O13" s="136">
        <f>G13+J13+M13</f>
        <v>0</v>
      </c>
      <c r="P13" s="137">
        <f>IF(E13&gt;G13,1,0)+IF(H13&gt;J13,1,0)+IF(K13&gt;M13,1,0)</f>
        <v>0</v>
      </c>
      <c r="Q13" s="132">
        <f>IF(E13&lt;G13,1,0)+IF(H13&lt;J13,1,0)+IF(K13&lt;M13,1,0)</f>
        <v>0</v>
      </c>
      <c r="R13" s="146">
        <f t="shared" si="0"/>
        <v>0</v>
      </c>
      <c r="S13" s="134">
        <f t="shared" si="0"/>
        <v>0</v>
      </c>
      <c r="T13" s="147"/>
    </row>
    <row r="14" spans="2:22" ht="35.1" customHeight="1" thickBot="1">
      <c r="B14" s="148" t="s">
        <v>39</v>
      </c>
      <c r="C14" s="203" t="str">
        <f>IF(R14&gt;S14,D4,IF(S14&gt;R14,D5,"remíza"))</f>
        <v>Praha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159</v>
      </c>
      <c r="O14" s="150">
        <f t="shared" si="1"/>
        <v>198</v>
      </c>
      <c r="P14" s="149">
        <f t="shared" si="1"/>
        <v>3</v>
      </c>
      <c r="Q14" s="151">
        <f t="shared" si="1"/>
        <v>7</v>
      </c>
      <c r="R14" s="149">
        <f t="shared" si="1"/>
        <v>1</v>
      </c>
      <c r="S14" s="150">
        <f t="shared" si="1"/>
        <v>3</v>
      </c>
      <c r="T14" s="152"/>
    </row>
    <row r="15" spans="2:22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2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zoomScale="90" zoomScaleNormal="90" workbookViewId="0">
      <selection activeCell="C9" sqref="C9:C13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0" ht="8.25" customHeight="1"/>
    <row r="2" spans="2:20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0" ht="20.100000000000001" customHeight="1" thickTop="1">
      <c r="B4" s="105" t="s">
        <v>22</v>
      </c>
      <c r="C4" s="106"/>
      <c r="D4" s="209" t="s">
        <v>58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0" ht="20.100000000000001" customHeight="1">
      <c r="B5" s="105" t="s">
        <v>24</v>
      </c>
      <c r="C5" s="109"/>
      <c r="D5" s="214" t="s">
        <v>61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0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50</v>
      </c>
    </row>
    <row r="7" spans="2:20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0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0" ht="30" customHeight="1" thickTop="1">
      <c r="B9" s="129" t="s">
        <v>34</v>
      </c>
      <c r="C9" s="130" t="s">
        <v>73</v>
      </c>
      <c r="D9" s="131" t="s">
        <v>75</v>
      </c>
      <c r="E9" s="132">
        <v>21</v>
      </c>
      <c r="F9" s="133" t="s">
        <v>12</v>
      </c>
      <c r="G9" s="134">
        <v>8</v>
      </c>
      <c r="H9" s="132">
        <v>21</v>
      </c>
      <c r="I9" s="133" t="s">
        <v>12</v>
      </c>
      <c r="J9" s="134">
        <v>7</v>
      </c>
      <c r="K9" s="132"/>
      <c r="L9" s="133" t="s">
        <v>12</v>
      </c>
      <c r="M9" s="134"/>
      <c r="N9" s="135">
        <f>E9+H9+K9</f>
        <v>42</v>
      </c>
      <c r="O9" s="136">
        <f>G9+J9+M9</f>
        <v>15</v>
      </c>
      <c r="P9" s="137">
        <f>IF(E9&gt;G9,1,0)+IF(H9&gt;J9,1,0)+IF(K9&gt;M9,1,0)</f>
        <v>2</v>
      </c>
      <c r="Q9" s="132">
        <f>IF(E9&lt;G9,1,0)+IF(H9&lt;J9,1,0)+IF(K9&lt;M9,1,0)</f>
        <v>0</v>
      </c>
      <c r="R9" s="138">
        <f t="shared" ref="R9:S13" si="0">IF(P9=2,1,0)</f>
        <v>1</v>
      </c>
      <c r="S9" s="134">
        <f t="shared" si="0"/>
        <v>0</v>
      </c>
      <c r="T9" s="108" t="s">
        <v>58</v>
      </c>
    </row>
    <row r="10" spans="2:20" ht="30" customHeight="1">
      <c r="B10" s="129" t="s">
        <v>35</v>
      </c>
      <c r="C10" s="130" t="s">
        <v>74</v>
      </c>
      <c r="D10" s="130" t="s">
        <v>76</v>
      </c>
      <c r="E10" s="132">
        <v>21</v>
      </c>
      <c r="F10" s="132" t="s">
        <v>12</v>
      </c>
      <c r="G10" s="134">
        <v>10</v>
      </c>
      <c r="H10" s="132">
        <v>21</v>
      </c>
      <c r="I10" s="132" t="s">
        <v>12</v>
      </c>
      <c r="J10" s="134">
        <v>17</v>
      </c>
      <c r="K10" s="132"/>
      <c r="L10" s="132" t="s">
        <v>12</v>
      </c>
      <c r="M10" s="134"/>
      <c r="N10" s="135">
        <f>E10+H10+K10</f>
        <v>42</v>
      </c>
      <c r="O10" s="136">
        <f>G10+J10+M10</f>
        <v>27</v>
      </c>
      <c r="P10" s="137">
        <f>IF(E10&gt;G10,1,0)+IF(H10&gt;J10,1,0)+IF(K10&gt;M10,1,0)</f>
        <v>2</v>
      </c>
      <c r="Q10" s="132">
        <f>IF(E10&lt;G10,1,0)+IF(H10&lt;J10,1,0)+IF(K10&lt;M10,1,0)</f>
        <v>0</v>
      </c>
      <c r="R10" s="140">
        <f t="shared" si="0"/>
        <v>1</v>
      </c>
      <c r="S10" s="134">
        <f t="shared" si="0"/>
        <v>0</v>
      </c>
      <c r="T10" s="108" t="s">
        <v>61</v>
      </c>
    </row>
    <row r="11" spans="2:20" ht="30" customHeight="1">
      <c r="B11" s="129" t="s">
        <v>36</v>
      </c>
      <c r="C11" s="130" t="s">
        <v>77</v>
      </c>
      <c r="D11" s="130" t="s">
        <v>78</v>
      </c>
      <c r="E11" s="132">
        <v>21</v>
      </c>
      <c r="F11" s="132" t="s">
        <v>12</v>
      </c>
      <c r="G11" s="134">
        <v>18</v>
      </c>
      <c r="H11" s="132">
        <v>21</v>
      </c>
      <c r="I11" s="132" t="s">
        <v>12</v>
      </c>
      <c r="J11" s="134">
        <v>7</v>
      </c>
      <c r="K11" s="132"/>
      <c r="L11" s="132" t="s">
        <v>12</v>
      </c>
      <c r="M11" s="134"/>
      <c r="N11" s="135">
        <f>E11+H11+K11</f>
        <v>42</v>
      </c>
      <c r="O11" s="136">
        <f>G11+J11+M11</f>
        <v>25</v>
      </c>
      <c r="P11" s="137">
        <f>IF(E11&gt;G11,1,0)+IF(H11&gt;J11,1,0)+IF(K11&gt;M11,1,0)</f>
        <v>2</v>
      </c>
      <c r="Q11" s="132">
        <f>IF(E11&lt;G11,1,0)+IF(H11&lt;J11,1,0)+IF(K11&lt;M11,1,0)</f>
        <v>0</v>
      </c>
      <c r="R11" s="140">
        <f t="shared" si="0"/>
        <v>1</v>
      </c>
      <c r="S11" s="134">
        <f t="shared" si="0"/>
        <v>0</v>
      </c>
      <c r="T11" s="108" t="s">
        <v>58</v>
      </c>
    </row>
    <row r="12" spans="2:20" ht="30" customHeight="1">
      <c r="B12" s="129" t="s">
        <v>37</v>
      </c>
      <c r="C12" s="130" t="s">
        <v>79</v>
      </c>
      <c r="D12" s="130" t="s">
        <v>80</v>
      </c>
      <c r="E12" s="132">
        <v>21</v>
      </c>
      <c r="F12" s="132" t="s">
        <v>12</v>
      </c>
      <c r="G12" s="134">
        <v>6</v>
      </c>
      <c r="H12" s="132">
        <v>21</v>
      </c>
      <c r="I12" s="132" t="s">
        <v>12</v>
      </c>
      <c r="J12" s="134">
        <v>13</v>
      </c>
      <c r="K12" s="132"/>
      <c r="L12" s="132" t="s">
        <v>12</v>
      </c>
      <c r="M12" s="134"/>
      <c r="N12" s="135">
        <f>E12+H12+K12</f>
        <v>42</v>
      </c>
      <c r="O12" s="136">
        <f>G12+J12+M12</f>
        <v>19</v>
      </c>
      <c r="P12" s="137">
        <f>IF(E12&gt;G12,1,0)+IF(H12&gt;J12,1,0)+IF(K12&gt;M12,1,0)</f>
        <v>2</v>
      </c>
      <c r="Q12" s="132">
        <f>IF(E12&lt;G12,1,0)+IF(H12&lt;J12,1,0)+IF(K12&lt;M12,1,0)</f>
        <v>0</v>
      </c>
      <c r="R12" s="140">
        <f t="shared" si="0"/>
        <v>1</v>
      </c>
      <c r="S12" s="134">
        <f t="shared" si="0"/>
        <v>0</v>
      </c>
      <c r="T12" s="108" t="s">
        <v>61</v>
      </c>
    </row>
    <row r="13" spans="2:20" ht="30" customHeight="1" thickBot="1">
      <c r="B13" s="141" t="s">
        <v>38</v>
      </c>
      <c r="C13" s="142" t="s">
        <v>81</v>
      </c>
      <c r="D13" s="142" t="s">
        <v>82</v>
      </c>
      <c r="E13" s="143">
        <v>10</v>
      </c>
      <c r="F13" s="144" t="s">
        <v>12</v>
      </c>
      <c r="G13" s="145">
        <v>21</v>
      </c>
      <c r="H13" s="143">
        <v>16</v>
      </c>
      <c r="I13" s="144" t="s">
        <v>12</v>
      </c>
      <c r="J13" s="145">
        <v>21</v>
      </c>
      <c r="K13" s="143"/>
      <c r="L13" s="144" t="s">
        <v>12</v>
      </c>
      <c r="M13" s="145"/>
      <c r="N13" s="135">
        <f>E13+H13+K13</f>
        <v>26</v>
      </c>
      <c r="O13" s="136">
        <f>G13+J13+M13</f>
        <v>42</v>
      </c>
      <c r="P13" s="137">
        <f>IF(E13&gt;G13,1,0)+IF(H13&gt;J13,1,0)+IF(K13&gt;M13,1,0)</f>
        <v>0</v>
      </c>
      <c r="Q13" s="132">
        <f>IF(E13&lt;G13,1,0)+IF(H13&lt;J13,1,0)+IF(K13&lt;M13,1,0)</f>
        <v>2</v>
      </c>
      <c r="R13" s="146">
        <f t="shared" si="0"/>
        <v>0</v>
      </c>
      <c r="S13" s="134">
        <f t="shared" si="0"/>
        <v>1</v>
      </c>
      <c r="T13" s="108" t="s">
        <v>58</v>
      </c>
    </row>
    <row r="14" spans="2:20" ht="35.1" customHeight="1" thickBot="1">
      <c r="B14" s="148" t="s">
        <v>39</v>
      </c>
      <c r="C14" s="203" t="str">
        <f>IF(R14&gt;S14,D4,IF(S14&gt;R14,D5,"remíza"))</f>
        <v>Severní Čechy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194</v>
      </c>
      <c r="O14" s="150">
        <f t="shared" si="1"/>
        <v>128</v>
      </c>
      <c r="P14" s="149">
        <f t="shared" si="1"/>
        <v>8</v>
      </c>
      <c r="Q14" s="151">
        <f t="shared" si="1"/>
        <v>2</v>
      </c>
      <c r="R14" s="149">
        <f t="shared" si="1"/>
        <v>4</v>
      </c>
      <c r="S14" s="150">
        <f t="shared" si="1"/>
        <v>1</v>
      </c>
      <c r="T14" s="152"/>
    </row>
    <row r="15" spans="2:20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0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6"/>
  <sheetViews>
    <sheetView zoomScale="90" zoomScaleNormal="90" workbookViewId="0">
      <selection activeCell="C9" sqref="C9:C13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3" ht="8.25" customHeight="1"/>
    <row r="2" spans="2:23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3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3" ht="20.100000000000001" customHeight="1" thickTop="1">
      <c r="B4" s="105" t="s">
        <v>22</v>
      </c>
      <c r="C4" s="106"/>
      <c r="D4" s="209" t="s">
        <v>59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3" ht="20.100000000000001" customHeight="1">
      <c r="B5" s="105" t="s">
        <v>24</v>
      </c>
      <c r="C5" s="109"/>
      <c r="D5" s="214" t="s">
        <v>61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3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55</v>
      </c>
    </row>
    <row r="7" spans="2:23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3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3" ht="30" customHeight="1" thickTop="1">
      <c r="B9" s="129" t="s">
        <v>34</v>
      </c>
      <c r="C9" s="130" t="s">
        <v>89</v>
      </c>
      <c r="D9" s="131" t="s">
        <v>75</v>
      </c>
      <c r="E9" s="132">
        <v>21</v>
      </c>
      <c r="F9" s="133" t="s">
        <v>12</v>
      </c>
      <c r="G9" s="134">
        <v>8</v>
      </c>
      <c r="H9" s="132">
        <v>21</v>
      </c>
      <c r="I9" s="133" t="s">
        <v>12</v>
      </c>
      <c r="J9" s="134">
        <v>9</v>
      </c>
      <c r="K9" s="132"/>
      <c r="L9" s="133" t="s">
        <v>12</v>
      </c>
      <c r="M9" s="134"/>
      <c r="N9" s="135">
        <f>E9+H9+K9</f>
        <v>42</v>
      </c>
      <c r="O9" s="136">
        <f>G9+J9+M9</f>
        <v>17</v>
      </c>
      <c r="P9" s="137">
        <f>IF(E9&gt;G9,1,0)+IF(H9&gt;J9,1,0)+IF(K9&gt;M9,1,0)</f>
        <v>2</v>
      </c>
      <c r="Q9" s="132">
        <f>IF(E9&lt;G9,1,0)+IF(H9&lt;J9,1,0)+IF(K9&lt;M9,1,0)</f>
        <v>0</v>
      </c>
      <c r="R9" s="138">
        <f t="shared" ref="R9:S13" si="0">IF(P9=2,1,0)</f>
        <v>1</v>
      </c>
      <c r="S9" s="134">
        <f t="shared" si="0"/>
        <v>0</v>
      </c>
      <c r="T9" s="108" t="s">
        <v>59</v>
      </c>
      <c r="W9" s="108"/>
    </row>
    <row r="10" spans="2:23" ht="30" customHeight="1">
      <c r="B10" s="129" t="s">
        <v>35</v>
      </c>
      <c r="C10" s="130" t="s">
        <v>90</v>
      </c>
      <c r="D10" s="130" t="s">
        <v>76</v>
      </c>
      <c r="E10" s="132">
        <v>21</v>
      </c>
      <c r="F10" s="132" t="s">
        <v>12</v>
      </c>
      <c r="G10" s="134">
        <v>7</v>
      </c>
      <c r="H10" s="132">
        <v>21</v>
      </c>
      <c r="I10" s="132" t="s">
        <v>12</v>
      </c>
      <c r="J10" s="134">
        <v>9</v>
      </c>
      <c r="K10" s="132"/>
      <c r="L10" s="132" t="s">
        <v>12</v>
      </c>
      <c r="M10" s="134"/>
      <c r="N10" s="135">
        <f>E10+H10+K10</f>
        <v>42</v>
      </c>
      <c r="O10" s="136">
        <f>G10+J10+M10</f>
        <v>16</v>
      </c>
      <c r="P10" s="137">
        <f>IF(E10&gt;G10,1,0)+IF(H10&gt;J10,1,0)+IF(K10&gt;M10,1,0)</f>
        <v>2</v>
      </c>
      <c r="Q10" s="132">
        <f>IF(E10&lt;G10,1,0)+IF(H10&lt;J10,1,0)+IF(K10&lt;M10,1,0)</f>
        <v>0</v>
      </c>
      <c r="R10" s="140">
        <f t="shared" si="0"/>
        <v>1</v>
      </c>
      <c r="S10" s="134">
        <f t="shared" si="0"/>
        <v>0</v>
      </c>
      <c r="T10" s="108" t="s">
        <v>61</v>
      </c>
    </row>
    <row r="11" spans="2:23" ht="30" customHeight="1">
      <c r="B11" s="129" t="s">
        <v>36</v>
      </c>
      <c r="C11" s="130" t="s">
        <v>91</v>
      </c>
      <c r="D11" s="130" t="s">
        <v>78</v>
      </c>
      <c r="E11" s="132">
        <v>18</v>
      </c>
      <c r="F11" s="132" t="s">
        <v>12</v>
      </c>
      <c r="G11" s="134">
        <v>21</v>
      </c>
      <c r="H11" s="132">
        <v>21</v>
      </c>
      <c r="I11" s="132" t="s">
        <v>12</v>
      </c>
      <c r="J11" s="134">
        <v>16</v>
      </c>
      <c r="K11" s="132">
        <v>21</v>
      </c>
      <c r="L11" s="132" t="s">
        <v>12</v>
      </c>
      <c r="M11" s="134">
        <v>18</v>
      </c>
      <c r="N11" s="135">
        <f>E11+H11+K11</f>
        <v>60</v>
      </c>
      <c r="O11" s="136">
        <f>G11+J11+M11</f>
        <v>55</v>
      </c>
      <c r="P11" s="137">
        <f>IF(E11&gt;G11,1,0)+IF(H11&gt;J11,1,0)+IF(K11&gt;M11,1,0)</f>
        <v>2</v>
      </c>
      <c r="Q11" s="132">
        <f>IF(E11&lt;G11,1,0)+IF(H11&lt;J11,1,0)+IF(K11&lt;M11,1,0)</f>
        <v>1</v>
      </c>
      <c r="R11" s="140">
        <f t="shared" si="0"/>
        <v>1</v>
      </c>
      <c r="S11" s="134">
        <f t="shared" si="0"/>
        <v>0</v>
      </c>
      <c r="T11" s="108" t="s">
        <v>59</v>
      </c>
    </row>
    <row r="12" spans="2:23" ht="30" customHeight="1">
      <c r="B12" s="129" t="s">
        <v>37</v>
      </c>
      <c r="C12" s="130" t="s">
        <v>92</v>
      </c>
      <c r="D12" s="130" t="s">
        <v>80</v>
      </c>
      <c r="E12" s="132">
        <v>21</v>
      </c>
      <c r="F12" s="132" t="s">
        <v>12</v>
      </c>
      <c r="G12" s="134">
        <v>19</v>
      </c>
      <c r="H12" s="132">
        <v>21</v>
      </c>
      <c r="I12" s="132" t="s">
        <v>12</v>
      </c>
      <c r="J12" s="134">
        <v>18</v>
      </c>
      <c r="K12" s="132"/>
      <c r="L12" s="132" t="s">
        <v>12</v>
      </c>
      <c r="M12" s="134"/>
      <c r="N12" s="135">
        <f>E12+H12+K12</f>
        <v>42</v>
      </c>
      <c r="O12" s="136">
        <f>G12+J12+M12</f>
        <v>37</v>
      </c>
      <c r="P12" s="137">
        <f>IF(E12&gt;G12,1,0)+IF(H12&gt;J12,1,0)+IF(K12&gt;M12,1,0)</f>
        <v>2</v>
      </c>
      <c r="Q12" s="132">
        <f>IF(E12&lt;G12,1,0)+IF(H12&lt;J12,1,0)+IF(K12&lt;M12,1,0)</f>
        <v>0</v>
      </c>
      <c r="R12" s="140">
        <f t="shared" si="0"/>
        <v>1</v>
      </c>
      <c r="S12" s="134">
        <f t="shared" si="0"/>
        <v>0</v>
      </c>
      <c r="T12" s="108" t="s">
        <v>61</v>
      </c>
    </row>
    <row r="13" spans="2:23" ht="30" customHeight="1" thickBot="1">
      <c r="B13" s="141" t="s">
        <v>38</v>
      </c>
      <c r="C13" s="142" t="s">
        <v>93</v>
      </c>
      <c r="D13" s="142" t="s">
        <v>82</v>
      </c>
      <c r="E13" s="143">
        <v>21</v>
      </c>
      <c r="F13" s="144" t="s">
        <v>12</v>
      </c>
      <c r="G13" s="145">
        <v>13</v>
      </c>
      <c r="H13" s="143">
        <v>21</v>
      </c>
      <c r="I13" s="144" t="s">
        <v>12</v>
      </c>
      <c r="J13" s="145">
        <v>15</v>
      </c>
      <c r="K13" s="143"/>
      <c r="L13" s="144" t="s">
        <v>12</v>
      </c>
      <c r="M13" s="145"/>
      <c r="N13" s="135">
        <f>E13+H13+K13</f>
        <v>42</v>
      </c>
      <c r="O13" s="136">
        <f>G13+J13+M13</f>
        <v>28</v>
      </c>
      <c r="P13" s="137">
        <f>IF(E13&gt;G13,1,0)+IF(H13&gt;J13,1,0)+IF(K13&gt;M13,1,0)</f>
        <v>2</v>
      </c>
      <c r="Q13" s="132">
        <f>IF(E13&lt;G13,1,0)+IF(H13&lt;J13,1,0)+IF(K13&lt;M13,1,0)</f>
        <v>0</v>
      </c>
      <c r="R13" s="146">
        <f t="shared" si="0"/>
        <v>1</v>
      </c>
      <c r="S13" s="134">
        <f t="shared" si="0"/>
        <v>0</v>
      </c>
      <c r="T13" s="108" t="s">
        <v>59</v>
      </c>
    </row>
    <row r="14" spans="2:23" ht="35.1" customHeight="1" thickBot="1">
      <c r="B14" s="148" t="s">
        <v>39</v>
      </c>
      <c r="C14" s="203" t="str">
        <f>IF(R14&gt;S14,D4,IF(S14&gt;R14,D5,"remíza"))</f>
        <v>Jižní Čechy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228</v>
      </c>
      <c r="O14" s="150">
        <f t="shared" si="1"/>
        <v>153</v>
      </c>
      <c r="P14" s="149">
        <f t="shared" si="1"/>
        <v>10</v>
      </c>
      <c r="Q14" s="151">
        <f t="shared" si="1"/>
        <v>1</v>
      </c>
      <c r="R14" s="149">
        <f t="shared" si="1"/>
        <v>5</v>
      </c>
      <c r="S14" s="150">
        <f t="shared" si="1"/>
        <v>0</v>
      </c>
      <c r="T14" s="152"/>
    </row>
    <row r="15" spans="2:23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3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zoomScale="90" zoomScaleNormal="90" workbookViewId="0">
      <selection activeCell="O12" sqref="O12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0" ht="8.25" customHeight="1"/>
    <row r="2" spans="2:20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0" ht="20.100000000000001" customHeight="1" thickTop="1">
      <c r="B4" s="105" t="s">
        <v>22</v>
      </c>
      <c r="C4" s="106"/>
      <c r="D4" s="209" t="s">
        <v>58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0" ht="20.100000000000001" customHeight="1">
      <c r="B5" s="105" t="s">
        <v>24</v>
      </c>
      <c r="C5" s="109"/>
      <c r="D5" s="214" t="s">
        <v>59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0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56</v>
      </c>
    </row>
    <row r="7" spans="2:20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0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0" ht="30" customHeight="1" thickTop="1">
      <c r="B9" s="129" t="s">
        <v>34</v>
      </c>
      <c r="C9" s="130" t="s">
        <v>73</v>
      </c>
      <c r="D9" s="130" t="s">
        <v>95</v>
      </c>
      <c r="E9" s="132">
        <v>21</v>
      </c>
      <c r="F9" s="133" t="s">
        <v>12</v>
      </c>
      <c r="G9" s="134">
        <v>16</v>
      </c>
      <c r="H9" s="132">
        <v>21</v>
      </c>
      <c r="I9" s="133" t="s">
        <v>12</v>
      </c>
      <c r="J9" s="134">
        <v>13</v>
      </c>
      <c r="K9" s="132"/>
      <c r="L9" s="133" t="s">
        <v>12</v>
      </c>
      <c r="M9" s="134"/>
      <c r="N9" s="135">
        <f>E9+H9+K9</f>
        <v>42</v>
      </c>
      <c r="O9" s="136">
        <f>G9+J9+M9</f>
        <v>29</v>
      </c>
      <c r="P9" s="137">
        <f>IF(E9&gt;G9,1,0)+IF(H9&gt;J9,1,0)+IF(K9&gt;M9,1,0)</f>
        <v>2</v>
      </c>
      <c r="Q9" s="132">
        <f>IF(E9&lt;G9,1,0)+IF(H9&lt;J9,1,0)+IF(K9&lt;M9,1,0)</f>
        <v>0</v>
      </c>
      <c r="R9" s="138">
        <f t="shared" ref="R9:S13" si="0">IF(P9=2,1,0)</f>
        <v>1</v>
      </c>
      <c r="S9" s="134">
        <f t="shared" si="0"/>
        <v>0</v>
      </c>
      <c r="T9" s="108" t="s">
        <v>58</v>
      </c>
    </row>
    <row r="10" spans="2:20" ht="30" customHeight="1">
      <c r="B10" s="129" t="s">
        <v>35</v>
      </c>
      <c r="C10" s="130" t="s">
        <v>74</v>
      </c>
      <c r="D10" s="130" t="s">
        <v>96</v>
      </c>
      <c r="E10" s="132">
        <v>14</v>
      </c>
      <c r="F10" s="132" t="s">
        <v>12</v>
      </c>
      <c r="G10" s="134">
        <v>21</v>
      </c>
      <c r="H10" s="132">
        <v>21</v>
      </c>
      <c r="I10" s="132" t="s">
        <v>12</v>
      </c>
      <c r="J10" s="134">
        <v>19</v>
      </c>
      <c r="K10" s="132">
        <v>21</v>
      </c>
      <c r="L10" s="132" t="s">
        <v>12</v>
      </c>
      <c r="M10" s="134">
        <v>14</v>
      </c>
      <c r="N10" s="135">
        <f>E10+H10+K10</f>
        <v>56</v>
      </c>
      <c r="O10" s="136">
        <f>G10+J10+M10</f>
        <v>54</v>
      </c>
      <c r="P10" s="137">
        <f>IF(E10&gt;G10,1,0)+IF(H10&gt;J10,1,0)+IF(K10&gt;M10,1,0)</f>
        <v>2</v>
      </c>
      <c r="Q10" s="132">
        <f>IF(E10&lt;G10,1,0)+IF(H10&lt;J10,1,0)+IF(K10&lt;M10,1,0)</f>
        <v>1</v>
      </c>
      <c r="R10" s="140">
        <f t="shared" si="0"/>
        <v>1</v>
      </c>
      <c r="S10" s="134">
        <f t="shared" si="0"/>
        <v>0</v>
      </c>
      <c r="T10" s="108" t="s">
        <v>59</v>
      </c>
    </row>
    <row r="11" spans="2:20" ht="30" customHeight="1">
      <c r="B11" s="129" t="s">
        <v>36</v>
      </c>
      <c r="C11" s="130" t="s">
        <v>77</v>
      </c>
      <c r="D11" s="130" t="s">
        <v>97</v>
      </c>
      <c r="E11" s="132">
        <v>21</v>
      </c>
      <c r="F11" s="132" t="s">
        <v>12</v>
      </c>
      <c r="G11" s="134">
        <v>13</v>
      </c>
      <c r="H11" s="132">
        <v>22</v>
      </c>
      <c r="I11" s="132" t="s">
        <v>12</v>
      </c>
      <c r="J11" s="134">
        <v>20</v>
      </c>
      <c r="K11" s="132"/>
      <c r="L11" s="132" t="s">
        <v>12</v>
      </c>
      <c r="M11" s="134"/>
      <c r="N11" s="135">
        <f>E11+H11+K11</f>
        <v>43</v>
      </c>
      <c r="O11" s="136">
        <f>G11+J11+M11</f>
        <v>33</v>
      </c>
      <c r="P11" s="137">
        <f>IF(E11&gt;G11,1,0)+IF(H11&gt;J11,1,0)+IF(K11&gt;M11,1,0)</f>
        <v>2</v>
      </c>
      <c r="Q11" s="132">
        <f>IF(E11&lt;G11,1,0)+IF(H11&lt;J11,1,0)+IF(K11&lt;M11,1,0)</f>
        <v>0</v>
      </c>
      <c r="R11" s="140">
        <f t="shared" si="0"/>
        <v>1</v>
      </c>
      <c r="S11" s="134">
        <f t="shared" si="0"/>
        <v>0</v>
      </c>
      <c r="T11" s="108" t="s">
        <v>59</v>
      </c>
    </row>
    <row r="12" spans="2:20" ht="30" customHeight="1">
      <c r="B12" s="129" t="s">
        <v>37</v>
      </c>
      <c r="C12" s="130" t="s">
        <v>79</v>
      </c>
      <c r="D12" s="130" t="s">
        <v>92</v>
      </c>
      <c r="E12" s="132">
        <v>21</v>
      </c>
      <c r="F12" s="132" t="s">
        <v>12</v>
      </c>
      <c r="G12" s="134">
        <v>13</v>
      </c>
      <c r="H12" s="132">
        <v>17</v>
      </c>
      <c r="I12" s="132" t="s">
        <v>12</v>
      </c>
      <c r="J12" s="134">
        <v>21</v>
      </c>
      <c r="K12" s="132">
        <v>21</v>
      </c>
      <c r="L12" s="132" t="s">
        <v>12</v>
      </c>
      <c r="M12" s="134">
        <v>11</v>
      </c>
      <c r="N12" s="135">
        <f>E12+H12+K12</f>
        <v>59</v>
      </c>
      <c r="O12" s="136">
        <f>G12+J12+M12</f>
        <v>45</v>
      </c>
      <c r="P12" s="137">
        <f>IF(E12&gt;G12,1,0)+IF(H12&gt;J12,1,0)+IF(K12&gt;M12,1,0)</f>
        <v>2</v>
      </c>
      <c r="Q12" s="132">
        <f>IF(E12&lt;G12,1,0)+IF(H12&lt;J12,1,0)+IF(K12&lt;M12,1,0)</f>
        <v>1</v>
      </c>
      <c r="R12" s="140">
        <f t="shared" si="0"/>
        <v>1</v>
      </c>
      <c r="S12" s="134">
        <f t="shared" si="0"/>
        <v>0</v>
      </c>
      <c r="T12" s="108" t="s">
        <v>58</v>
      </c>
    </row>
    <row r="13" spans="2:20" ht="30" customHeight="1" thickBot="1">
      <c r="B13" s="141" t="s">
        <v>38</v>
      </c>
      <c r="C13" s="142" t="s">
        <v>81</v>
      </c>
      <c r="D13" s="142" t="s">
        <v>93</v>
      </c>
      <c r="E13" s="143">
        <v>12</v>
      </c>
      <c r="F13" s="144" t="s">
        <v>12</v>
      </c>
      <c r="G13" s="145">
        <v>21</v>
      </c>
      <c r="H13" s="143">
        <v>17</v>
      </c>
      <c r="I13" s="144" t="s">
        <v>12</v>
      </c>
      <c r="J13" s="145">
        <v>21</v>
      </c>
      <c r="K13" s="143"/>
      <c r="L13" s="144" t="s">
        <v>12</v>
      </c>
      <c r="M13" s="145"/>
      <c r="N13" s="135">
        <f>E13+H13+K13</f>
        <v>29</v>
      </c>
      <c r="O13" s="136">
        <f>G13+J13+M13</f>
        <v>42</v>
      </c>
      <c r="P13" s="137">
        <f>IF(E13&gt;G13,1,0)+IF(H13&gt;J13,1,0)+IF(K13&gt;M13,1,0)</f>
        <v>0</v>
      </c>
      <c r="Q13" s="132">
        <f>IF(E13&lt;G13,1,0)+IF(H13&lt;J13,1,0)+IF(K13&lt;M13,1,0)</f>
        <v>2</v>
      </c>
      <c r="R13" s="146">
        <f t="shared" si="0"/>
        <v>0</v>
      </c>
      <c r="S13" s="134">
        <f t="shared" si="0"/>
        <v>1</v>
      </c>
      <c r="T13" s="108" t="s">
        <v>58</v>
      </c>
    </row>
    <row r="14" spans="2:20" ht="35.1" customHeight="1" thickBot="1">
      <c r="B14" s="148" t="s">
        <v>39</v>
      </c>
      <c r="C14" s="203" t="str">
        <f>IF(R14&gt;S14,D4,IF(S14&gt;R14,D5,"remíza"))</f>
        <v>Severní Čechy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229</v>
      </c>
      <c r="O14" s="150">
        <f t="shared" si="1"/>
        <v>203</v>
      </c>
      <c r="P14" s="149">
        <f t="shared" si="1"/>
        <v>8</v>
      </c>
      <c r="Q14" s="151">
        <f t="shared" si="1"/>
        <v>4</v>
      </c>
      <c r="R14" s="149">
        <f t="shared" si="1"/>
        <v>4</v>
      </c>
      <c r="S14" s="150">
        <f t="shared" si="1"/>
        <v>1</v>
      </c>
      <c r="T14" s="152"/>
    </row>
    <row r="15" spans="2:20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0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topLeftCell="B7" workbookViewId="0">
      <selection activeCell="AA14" sqref="AA14"/>
    </sheetView>
  </sheetViews>
  <sheetFormatPr defaultRowHeight="12.75"/>
  <cols>
    <col min="1" max="1" width="1.85546875" customWidth="1"/>
    <col min="2" max="2" width="8.140625" customWidth="1"/>
    <col min="3" max="5" width="12.7109375" customWidth="1"/>
    <col min="6" max="6" width="5.28515625" customWidth="1"/>
    <col min="7" max="7" width="1.7109375" customWidth="1"/>
    <col min="8" max="9" width="5.28515625" customWidth="1"/>
    <col min="10" max="10" width="1.7109375" customWidth="1"/>
    <col min="11" max="12" width="5.28515625" customWidth="1"/>
    <col min="13" max="13" width="1.7109375" customWidth="1"/>
    <col min="14" max="14" width="5.28515625" customWidth="1"/>
    <col min="15" max="15" width="4.7109375" customWidth="1"/>
    <col min="16" max="16" width="1.7109375" customWidth="1"/>
    <col min="17" max="18" width="4.7109375" customWidth="1"/>
    <col min="19" max="19" width="1.7109375" customWidth="1"/>
    <col min="20" max="21" width="4.7109375" customWidth="1"/>
    <col min="22" max="22" width="1.7109375" customWidth="1"/>
    <col min="23" max="23" width="4.7109375" customWidth="1"/>
    <col min="24" max="24" width="5.7109375" customWidth="1"/>
  </cols>
  <sheetData>
    <row r="1" spans="2:25" ht="33.75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2:25" ht="23.25">
      <c r="B2" s="180" t="s">
        <v>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2:25" ht="23.25">
      <c r="B3" s="180" t="s">
        <v>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spans="2:25" ht="12" customHeight="1" thickBot="1"/>
    <row r="5" spans="2:25" ht="12.75" customHeight="1">
      <c r="B5" s="1"/>
      <c r="C5" s="2"/>
      <c r="D5" s="2"/>
      <c r="E5" s="3"/>
      <c r="F5" s="181" t="s">
        <v>3</v>
      </c>
      <c r="G5" s="182"/>
      <c r="H5" s="183"/>
      <c r="I5" s="181" t="s">
        <v>4</v>
      </c>
      <c r="J5" s="182"/>
      <c r="K5" s="183"/>
      <c r="L5" s="181" t="s">
        <v>5</v>
      </c>
      <c r="M5" s="182"/>
      <c r="N5" s="183"/>
      <c r="O5" s="190" t="s">
        <v>6</v>
      </c>
      <c r="P5" s="191"/>
      <c r="Q5" s="191"/>
      <c r="R5" s="191"/>
      <c r="S5" s="191"/>
      <c r="T5" s="191"/>
      <c r="U5" s="191"/>
      <c r="V5" s="191"/>
      <c r="W5" s="191"/>
      <c r="X5" s="191"/>
      <c r="Y5" s="192"/>
    </row>
    <row r="6" spans="2:25" ht="12.75" customHeight="1">
      <c r="B6" s="4"/>
      <c r="C6" s="5"/>
      <c r="D6" s="5"/>
      <c r="E6" s="6"/>
      <c r="F6" s="184"/>
      <c r="G6" s="185"/>
      <c r="H6" s="186"/>
      <c r="I6" s="184"/>
      <c r="J6" s="185"/>
      <c r="K6" s="186"/>
      <c r="L6" s="184"/>
      <c r="M6" s="185"/>
      <c r="N6" s="186"/>
      <c r="O6" s="193"/>
      <c r="P6" s="194"/>
      <c r="Q6" s="194"/>
      <c r="R6" s="194"/>
      <c r="S6" s="194"/>
      <c r="T6" s="194"/>
      <c r="U6" s="194"/>
      <c r="V6" s="194"/>
      <c r="W6" s="194"/>
      <c r="X6" s="194"/>
      <c r="Y6" s="195"/>
    </row>
    <row r="7" spans="2:25" ht="13.5" customHeight="1" thickBot="1">
      <c r="B7" s="4"/>
      <c r="C7" s="5"/>
      <c r="D7" s="5"/>
      <c r="E7" s="6"/>
      <c r="F7" s="184"/>
      <c r="G7" s="185"/>
      <c r="H7" s="186"/>
      <c r="I7" s="184"/>
      <c r="J7" s="185"/>
      <c r="K7" s="186"/>
      <c r="L7" s="184"/>
      <c r="M7" s="185"/>
      <c r="N7" s="186"/>
      <c r="O7" s="196"/>
      <c r="P7" s="197"/>
      <c r="Q7" s="197"/>
      <c r="R7" s="197"/>
      <c r="S7" s="197"/>
      <c r="T7" s="197"/>
      <c r="U7" s="197"/>
      <c r="V7" s="197"/>
      <c r="W7" s="197"/>
      <c r="X7" s="197"/>
      <c r="Y7" s="198"/>
    </row>
    <row r="8" spans="2:25" ht="13.5" customHeight="1" thickBot="1">
      <c r="B8" s="7"/>
      <c r="C8" s="8"/>
      <c r="D8" s="8"/>
      <c r="E8" s="9"/>
      <c r="F8" s="187"/>
      <c r="G8" s="188"/>
      <c r="H8" s="189"/>
      <c r="I8" s="187"/>
      <c r="J8" s="188"/>
      <c r="K8" s="189"/>
      <c r="L8" s="187"/>
      <c r="M8" s="188"/>
      <c r="N8" s="189"/>
      <c r="O8" s="199" t="s">
        <v>7</v>
      </c>
      <c r="P8" s="200"/>
      <c r="Q8" s="201"/>
      <c r="R8" s="199" t="s">
        <v>8</v>
      </c>
      <c r="S8" s="200"/>
      <c r="T8" s="201"/>
      <c r="U8" s="202" t="s">
        <v>9</v>
      </c>
      <c r="V8" s="202"/>
      <c r="W8" s="202"/>
      <c r="X8" s="10" t="s">
        <v>10</v>
      </c>
      <c r="Y8" s="10" t="s">
        <v>11</v>
      </c>
    </row>
    <row r="9" spans="2:25" ht="20.100000000000001" customHeight="1">
      <c r="B9" s="168" t="s">
        <v>3</v>
      </c>
      <c r="C9" s="11"/>
      <c r="D9" s="12"/>
      <c r="E9" s="13"/>
      <c r="F9" s="1"/>
      <c r="G9" s="2"/>
      <c r="H9" s="14"/>
      <c r="I9" s="15">
        <v>5</v>
      </c>
      <c r="J9" s="16" t="s">
        <v>12</v>
      </c>
      <c r="K9" s="17">
        <v>0</v>
      </c>
      <c r="L9" s="15">
        <v>5</v>
      </c>
      <c r="M9" s="16" t="s">
        <v>12</v>
      </c>
      <c r="N9" s="17">
        <v>0</v>
      </c>
      <c r="O9" s="18"/>
      <c r="P9" s="19"/>
      <c r="Q9" s="20"/>
      <c r="R9" s="19"/>
      <c r="S9" s="19"/>
      <c r="T9" s="20"/>
      <c r="U9" s="21">
        <f>L9+I9</f>
        <v>10</v>
      </c>
      <c r="V9" s="22" t="s">
        <v>12</v>
      </c>
      <c r="W9" s="23">
        <f>N9+K9</f>
        <v>0</v>
      </c>
      <c r="X9" s="170">
        <v>4</v>
      </c>
      <c r="Y9" s="172" t="s">
        <v>106</v>
      </c>
    </row>
    <row r="10" spans="2:25" ht="20.100000000000001" customHeight="1">
      <c r="B10" s="169"/>
      <c r="C10" s="24" t="s">
        <v>57</v>
      </c>
      <c r="D10" s="25"/>
      <c r="E10" s="26"/>
      <c r="F10" s="4"/>
      <c r="G10" s="5"/>
      <c r="H10" s="6"/>
      <c r="I10" s="27">
        <v>10</v>
      </c>
      <c r="J10" s="28" t="s">
        <v>12</v>
      </c>
      <c r="K10" s="29">
        <v>1</v>
      </c>
      <c r="L10" s="27">
        <v>10</v>
      </c>
      <c r="M10" s="28" t="s">
        <v>12</v>
      </c>
      <c r="N10" s="29">
        <v>0</v>
      </c>
      <c r="O10" s="30"/>
      <c r="P10" s="31"/>
      <c r="Q10" s="32"/>
      <c r="R10" s="33">
        <f>L10+I10</f>
        <v>20</v>
      </c>
      <c r="S10" s="34" t="s">
        <v>12</v>
      </c>
      <c r="T10" s="35">
        <f>N10+K10</f>
        <v>1</v>
      </c>
      <c r="U10" s="36"/>
      <c r="V10" s="37"/>
      <c r="W10" s="38"/>
      <c r="X10" s="171"/>
      <c r="Y10" s="173"/>
    </row>
    <row r="11" spans="2:25" ht="20.100000000000001" customHeight="1" thickBot="1">
      <c r="B11" s="169"/>
      <c r="C11" s="39"/>
      <c r="D11" s="25"/>
      <c r="E11" s="26"/>
      <c r="F11" s="4"/>
      <c r="G11" s="5"/>
      <c r="H11" s="40"/>
      <c r="I11" s="41">
        <v>230</v>
      </c>
      <c r="J11" s="42" t="s">
        <v>12</v>
      </c>
      <c r="K11" s="43">
        <v>145</v>
      </c>
      <c r="L11" s="41">
        <v>210</v>
      </c>
      <c r="M11" s="42" t="s">
        <v>12</v>
      </c>
      <c r="N11" s="43">
        <v>80</v>
      </c>
      <c r="O11" s="44">
        <f>I11+L11</f>
        <v>440</v>
      </c>
      <c r="P11" s="45" t="s">
        <v>12</v>
      </c>
      <c r="Q11" s="46">
        <f>K11+N11</f>
        <v>225</v>
      </c>
      <c r="R11" s="47"/>
      <c r="S11" s="47"/>
      <c r="T11" s="48"/>
      <c r="U11" s="49"/>
      <c r="V11" s="50"/>
      <c r="W11" s="51"/>
      <c r="X11" s="171"/>
      <c r="Y11" s="173"/>
    </row>
    <row r="12" spans="2:25" ht="20.100000000000001" customHeight="1">
      <c r="B12" s="168" t="s">
        <v>4</v>
      </c>
      <c r="C12" s="11"/>
      <c r="D12" s="12"/>
      <c r="E12" s="13"/>
      <c r="F12" s="52">
        <v>0</v>
      </c>
      <c r="G12" s="16" t="s">
        <v>12</v>
      </c>
      <c r="H12" s="53">
        <v>5</v>
      </c>
      <c r="I12" s="1"/>
      <c r="J12" s="2"/>
      <c r="K12" s="14"/>
      <c r="L12" s="15">
        <v>5</v>
      </c>
      <c r="M12" s="16" t="s">
        <v>12</v>
      </c>
      <c r="N12" s="17">
        <v>0</v>
      </c>
      <c r="O12" s="54"/>
      <c r="P12" s="55"/>
      <c r="Q12" s="56"/>
      <c r="R12" s="55"/>
      <c r="S12" s="55"/>
      <c r="T12" s="56"/>
      <c r="U12" s="57">
        <f>F12+L12</f>
        <v>5</v>
      </c>
      <c r="V12" s="58" t="s">
        <v>12</v>
      </c>
      <c r="W12" s="59">
        <f>N12+H12</f>
        <v>5</v>
      </c>
      <c r="X12" s="170">
        <v>2</v>
      </c>
      <c r="Y12" s="172" t="s">
        <v>105</v>
      </c>
    </row>
    <row r="13" spans="2:25" ht="20.100000000000001" customHeight="1">
      <c r="B13" s="169"/>
      <c r="C13" s="24" t="s">
        <v>60</v>
      </c>
      <c r="D13" s="25"/>
      <c r="E13" s="26"/>
      <c r="F13" s="60">
        <v>1</v>
      </c>
      <c r="G13" s="28" t="s">
        <v>12</v>
      </c>
      <c r="H13" s="61">
        <v>10</v>
      </c>
      <c r="I13" s="4"/>
      <c r="J13" s="5"/>
      <c r="K13" s="6"/>
      <c r="L13" s="27">
        <v>10</v>
      </c>
      <c r="M13" s="28" t="s">
        <v>12</v>
      </c>
      <c r="N13" s="29">
        <v>0</v>
      </c>
      <c r="O13" s="62"/>
      <c r="P13" s="63"/>
      <c r="Q13" s="64"/>
      <c r="R13" s="65">
        <f>L13+F13</f>
        <v>11</v>
      </c>
      <c r="S13" s="66" t="s">
        <v>12</v>
      </c>
      <c r="T13" s="67">
        <f>N13+H13</f>
        <v>10</v>
      </c>
      <c r="U13" s="68"/>
      <c r="V13" s="69"/>
      <c r="W13" s="70"/>
      <c r="X13" s="171"/>
      <c r="Y13" s="173"/>
    </row>
    <row r="14" spans="2:25" ht="20.100000000000001" customHeight="1" thickBot="1">
      <c r="B14" s="169"/>
      <c r="C14" s="39"/>
      <c r="D14" s="25"/>
      <c r="E14" s="26"/>
      <c r="F14" s="71">
        <v>145</v>
      </c>
      <c r="G14" s="42" t="s">
        <v>12</v>
      </c>
      <c r="H14" s="72">
        <v>230</v>
      </c>
      <c r="I14" s="4"/>
      <c r="J14" s="5"/>
      <c r="K14" s="40"/>
      <c r="L14" s="41">
        <v>210</v>
      </c>
      <c r="M14" s="42" t="s">
        <v>12</v>
      </c>
      <c r="N14" s="43">
        <v>91</v>
      </c>
      <c r="O14" s="73">
        <f>L14+F14</f>
        <v>355</v>
      </c>
      <c r="P14" s="74" t="s">
        <v>12</v>
      </c>
      <c r="Q14" s="75">
        <f>N14+H14</f>
        <v>321</v>
      </c>
      <c r="R14" s="76"/>
      <c r="S14" s="76"/>
      <c r="T14" s="77"/>
      <c r="U14" s="78"/>
      <c r="V14" s="79"/>
      <c r="W14" s="80"/>
      <c r="X14" s="171"/>
      <c r="Y14" s="173"/>
    </row>
    <row r="15" spans="2:25" ht="20.100000000000001" customHeight="1">
      <c r="B15" s="168" t="s">
        <v>5</v>
      </c>
      <c r="C15" s="11"/>
      <c r="D15" s="12"/>
      <c r="E15" s="13"/>
      <c r="F15" s="52">
        <v>0</v>
      </c>
      <c r="G15" s="16" t="s">
        <v>12</v>
      </c>
      <c r="H15" s="53">
        <v>5</v>
      </c>
      <c r="I15" s="52">
        <v>0</v>
      </c>
      <c r="J15" s="16" t="s">
        <v>12</v>
      </c>
      <c r="K15" s="53">
        <v>5</v>
      </c>
      <c r="L15" s="1"/>
      <c r="M15" s="2"/>
      <c r="N15" s="14"/>
      <c r="O15" s="54"/>
      <c r="P15" s="55"/>
      <c r="Q15" s="56"/>
      <c r="R15" s="55"/>
      <c r="S15" s="55"/>
      <c r="T15" s="56"/>
      <c r="U15" s="57">
        <f>F15+I15</f>
        <v>0</v>
      </c>
      <c r="V15" s="58" t="s">
        <v>12</v>
      </c>
      <c r="W15" s="59">
        <f>H15+K15</f>
        <v>10</v>
      </c>
      <c r="X15" s="170">
        <v>0</v>
      </c>
      <c r="Y15" s="172" t="s">
        <v>94</v>
      </c>
    </row>
    <row r="16" spans="2:25" ht="20.100000000000001" customHeight="1">
      <c r="B16" s="169"/>
      <c r="C16" s="24" t="s">
        <v>62</v>
      </c>
      <c r="D16" s="25"/>
      <c r="E16" s="26"/>
      <c r="F16" s="81">
        <v>0</v>
      </c>
      <c r="G16" s="82" t="s">
        <v>12</v>
      </c>
      <c r="H16" s="61">
        <v>10</v>
      </c>
      <c r="I16" s="60">
        <v>0</v>
      </c>
      <c r="J16" s="28" t="s">
        <v>12</v>
      </c>
      <c r="K16" s="61">
        <v>10</v>
      </c>
      <c r="L16" s="4"/>
      <c r="M16" s="5"/>
      <c r="N16" s="6"/>
      <c r="O16" s="62"/>
      <c r="P16" s="63"/>
      <c r="Q16" s="64"/>
      <c r="R16" s="65">
        <f>F16+I16</f>
        <v>0</v>
      </c>
      <c r="S16" s="66" t="s">
        <v>12</v>
      </c>
      <c r="T16" s="67">
        <f>H16+K16</f>
        <v>20</v>
      </c>
      <c r="U16" s="68"/>
      <c r="V16" s="69"/>
      <c r="W16" s="70"/>
      <c r="X16" s="171"/>
      <c r="Y16" s="173"/>
    </row>
    <row r="17" spans="2:25" ht="20.100000000000001" customHeight="1" thickBot="1">
      <c r="B17" s="176"/>
      <c r="C17" s="83"/>
      <c r="D17" s="84"/>
      <c r="E17" s="85"/>
      <c r="F17" s="86">
        <v>80</v>
      </c>
      <c r="G17" s="87" t="s">
        <v>12</v>
      </c>
      <c r="H17" s="88">
        <v>210</v>
      </c>
      <c r="I17" s="89">
        <v>91</v>
      </c>
      <c r="J17" s="90" t="s">
        <v>12</v>
      </c>
      <c r="K17" s="88">
        <v>210</v>
      </c>
      <c r="L17" s="7"/>
      <c r="M17" s="8"/>
      <c r="N17" s="91"/>
      <c r="O17" s="92">
        <f>F17+I17</f>
        <v>171</v>
      </c>
      <c r="P17" s="93" t="s">
        <v>12</v>
      </c>
      <c r="Q17" s="94">
        <f>H17+K17</f>
        <v>420</v>
      </c>
      <c r="R17" s="95"/>
      <c r="S17" s="95"/>
      <c r="T17" s="96"/>
      <c r="U17" s="97"/>
      <c r="V17" s="98"/>
      <c r="W17" s="99"/>
      <c r="X17" s="177"/>
      <c r="Y17" s="178"/>
    </row>
    <row r="20" spans="2:25">
      <c r="B20" s="100" t="s">
        <v>14</v>
      </c>
      <c r="C20" s="100"/>
      <c r="D20" s="100"/>
      <c r="E20" s="100"/>
    </row>
    <row r="21" spans="2:25">
      <c r="B21" s="100" t="s">
        <v>51</v>
      </c>
      <c r="C21" s="100" t="s">
        <v>52</v>
      </c>
      <c r="D21" s="100" t="s">
        <v>53</v>
      </c>
      <c r="E21" s="100" t="s">
        <v>15</v>
      </c>
      <c r="F21" s="174" t="s">
        <v>18</v>
      </c>
      <c r="G21" s="174"/>
      <c r="H21" s="174"/>
    </row>
    <row r="22" spans="2:25">
      <c r="B22" s="100"/>
      <c r="C22" s="100"/>
      <c r="D22" s="100"/>
      <c r="E22" s="100" t="s">
        <v>16</v>
      </c>
      <c r="F22" s="174" t="s">
        <v>19</v>
      </c>
      <c r="G22" s="174"/>
      <c r="H22" s="174"/>
    </row>
    <row r="23" spans="2:25">
      <c r="B23" s="100"/>
      <c r="C23" s="100"/>
      <c r="D23" s="100"/>
      <c r="E23" s="100" t="s">
        <v>17</v>
      </c>
    </row>
    <row r="24" spans="2:25">
      <c r="B24" s="101">
        <v>9</v>
      </c>
      <c r="C24" s="101">
        <v>11</v>
      </c>
      <c r="D24" s="101">
        <v>13</v>
      </c>
      <c r="E24" s="101">
        <v>15</v>
      </c>
      <c r="F24" s="175">
        <v>17</v>
      </c>
      <c r="G24" s="175"/>
      <c r="H24" s="175"/>
      <c r="I24" s="167" t="s">
        <v>54</v>
      </c>
      <c r="J24" s="167"/>
      <c r="K24" s="167"/>
      <c r="L24" s="167"/>
      <c r="M24" s="167"/>
      <c r="N24" s="167"/>
    </row>
  </sheetData>
  <mergeCells count="23">
    <mergeCell ref="B1:Y1"/>
    <mergeCell ref="B2:Y2"/>
    <mergeCell ref="B3:Y3"/>
    <mergeCell ref="F5:H8"/>
    <mergeCell ref="I5:K8"/>
    <mergeCell ref="L5:N8"/>
    <mergeCell ref="O5:Y7"/>
    <mergeCell ref="O8:Q8"/>
    <mergeCell ref="R8:T8"/>
    <mergeCell ref="U8:W8"/>
    <mergeCell ref="X15:X17"/>
    <mergeCell ref="Y15:Y17"/>
    <mergeCell ref="B9:B11"/>
    <mergeCell ref="X9:X11"/>
    <mergeCell ref="Y9:Y11"/>
    <mergeCell ref="B12:B14"/>
    <mergeCell ref="X12:X14"/>
    <mergeCell ref="Y12:Y14"/>
    <mergeCell ref="F21:H21"/>
    <mergeCell ref="F22:H22"/>
    <mergeCell ref="F24:H24"/>
    <mergeCell ref="I24:N24"/>
    <mergeCell ref="B15:B17"/>
  </mergeCells>
  <pageMargins left="0.56999999999999995" right="0.72" top="0.984251969" bottom="0.984251969" header="0.4921259845" footer="0.4921259845"/>
  <pageSetup paperSize="9" scale="9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topLeftCell="B4" zoomScale="90" zoomScaleNormal="90" workbookViewId="0">
      <selection activeCell="C9" sqref="C9:C13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0" ht="8.25" customHeight="1"/>
    <row r="2" spans="2:20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0" ht="20.100000000000001" customHeight="1" thickTop="1">
      <c r="B4" s="105" t="s">
        <v>22</v>
      </c>
      <c r="C4" s="106"/>
      <c r="D4" s="209" t="s">
        <v>57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0" ht="20.100000000000001" customHeight="1">
      <c r="B5" s="105" t="s">
        <v>24</v>
      </c>
      <c r="C5" s="109"/>
      <c r="D5" s="214" t="s">
        <v>62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0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50</v>
      </c>
    </row>
    <row r="7" spans="2:20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0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0" ht="30" customHeight="1" thickTop="1">
      <c r="B9" s="129" t="s">
        <v>34</v>
      </c>
      <c r="C9" s="130" t="s">
        <v>63</v>
      </c>
      <c r="D9" s="131" t="s">
        <v>68</v>
      </c>
      <c r="E9" s="132">
        <v>21</v>
      </c>
      <c r="F9" s="133" t="s">
        <v>12</v>
      </c>
      <c r="G9" s="134">
        <v>17</v>
      </c>
      <c r="H9" s="132">
        <v>21</v>
      </c>
      <c r="I9" s="133" t="s">
        <v>12</v>
      </c>
      <c r="J9" s="134">
        <v>15</v>
      </c>
      <c r="K9" s="132"/>
      <c r="L9" s="133" t="s">
        <v>12</v>
      </c>
      <c r="M9" s="134"/>
      <c r="N9" s="135">
        <f>E9+H9+K9</f>
        <v>42</v>
      </c>
      <c r="O9" s="136">
        <f>G9+J9+M9</f>
        <v>32</v>
      </c>
      <c r="P9" s="137">
        <f>IF(E9&gt;G9,1,0)+IF(H9&gt;J9,1,0)+IF(K9&gt;M9,1,0)</f>
        <v>2</v>
      </c>
      <c r="Q9" s="132">
        <f>IF(E9&lt;G9,1,0)+IF(H9&lt;J9,1,0)+IF(K9&lt;M9,1,0)</f>
        <v>0</v>
      </c>
      <c r="R9" s="138">
        <f t="shared" ref="R9:S13" si="0">IF(P9=2,1,0)</f>
        <v>1</v>
      </c>
      <c r="S9" s="134">
        <f t="shared" si="0"/>
        <v>0</v>
      </c>
      <c r="T9" s="139" t="s">
        <v>62</v>
      </c>
    </row>
    <row r="10" spans="2:20" ht="30" customHeight="1">
      <c r="B10" s="129" t="s">
        <v>35</v>
      </c>
      <c r="C10" s="130" t="s">
        <v>64</v>
      </c>
      <c r="D10" s="130" t="s">
        <v>69</v>
      </c>
      <c r="E10" s="132">
        <v>21</v>
      </c>
      <c r="F10" s="132" t="s">
        <v>12</v>
      </c>
      <c r="G10" s="134">
        <v>5</v>
      </c>
      <c r="H10" s="132">
        <v>21</v>
      </c>
      <c r="I10" s="132" t="s">
        <v>12</v>
      </c>
      <c r="J10" s="134">
        <v>4</v>
      </c>
      <c r="K10" s="132"/>
      <c r="L10" s="132" t="s">
        <v>12</v>
      </c>
      <c r="M10" s="134"/>
      <c r="N10" s="135">
        <f>E10+H10+K10</f>
        <v>42</v>
      </c>
      <c r="O10" s="136">
        <f>G10+J10+M10</f>
        <v>9</v>
      </c>
      <c r="P10" s="137">
        <f>IF(E10&gt;G10,1,0)+IF(H10&gt;J10,1,0)+IF(K10&gt;M10,1,0)</f>
        <v>2</v>
      </c>
      <c r="Q10" s="132">
        <f>IF(E10&lt;G10,1,0)+IF(H10&lt;J10,1,0)+IF(K10&lt;M10,1,0)</f>
        <v>0</v>
      </c>
      <c r="R10" s="140">
        <f t="shared" si="0"/>
        <v>1</v>
      </c>
      <c r="S10" s="134">
        <f t="shared" si="0"/>
        <v>0</v>
      </c>
      <c r="T10" s="139" t="s">
        <v>57</v>
      </c>
    </row>
    <row r="11" spans="2:20" ht="30" customHeight="1">
      <c r="B11" s="129" t="s">
        <v>36</v>
      </c>
      <c r="C11" s="130" t="s">
        <v>65</v>
      </c>
      <c r="D11" s="130" t="s">
        <v>70</v>
      </c>
      <c r="E11" s="132">
        <v>21</v>
      </c>
      <c r="F11" s="132" t="s">
        <v>12</v>
      </c>
      <c r="G11" s="134">
        <v>7</v>
      </c>
      <c r="H11" s="132">
        <v>21</v>
      </c>
      <c r="I11" s="132" t="s">
        <v>12</v>
      </c>
      <c r="J11" s="134">
        <v>9</v>
      </c>
      <c r="K11" s="132"/>
      <c r="L11" s="132" t="s">
        <v>12</v>
      </c>
      <c r="M11" s="134"/>
      <c r="N11" s="135">
        <f>E11+H11+K11</f>
        <v>42</v>
      </c>
      <c r="O11" s="136">
        <f>G11+J11+M11</f>
        <v>16</v>
      </c>
      <c r="P11" s="137">
        <f>IF(E11&gt;G11,1,0)+IF(H11&gt;J11,1,0)+IF(K11&gt;M11,1,0)</f>
        <v>2</v>
      </c>
      <c r="Q11" s="132">
        <f>IF(E11&lt;G11,1,0)+IF(H11&lt;J11,1,0)+IF(K11&lt;M11,1,0)</f>
        <v>0</v>
      </c>
      <c r="R11" s="140">
        <f t="shared" si="0"/>
        <v>1</v>
      </c>
      <c r="S11" s="134">
        <f t="shared" si="0"/>
        <v>0</v>
      </c>
      <c r="T11" s="139" t="s">
        <v>62</v>
      </c>
    </row>
    <row r="12" spans="2:20" ht="30" customHeight="1">
      <c r="B12" s="129" t="s">
        <v>37</v>
      </c>
      <c r="C12" s="130" t="s">
        <v>66</v>
      </c>
      <c r="D12" s="130" t="s">
        <v>72</v>
      </c>
      <c r="E12" s="132">
        <v>21</v>
      </c>
      <c r="F12" s="132" t="s">
        <v>12</v>
      </c>
      <c r="G12" s="134">
        <v>0</v>
      </c>
      <c r="H12" s="132">
        <v>21</v>
      </c>
      <c r="I12" s="132" t="s">
        <v>12</v>
      </c>
      <c r="J12" s="134">
        <v>0</v>
      </c>
      <c r="K12" s="132"/>
      <c r="L12" s="132" t="s">
        <v>12</v>
      </c>
      <c r="M12" s="134"/>
      <c r="N12" s="135">
        <f>E12+H12+K12</f>
        <v>42</v>
      </c>
      <c r="O12" s="136">
        <f>G12+J12+M12</f>
        <v>0</v>
      </c>
      <c r="P12" s="137">
        <f>IF(E12&gt;G12,1,0)+IF(H12&gt;J12,1,0)+IF(K12&gt;M12,1,0)</f>
        <v>2</v>
      </c>
      <c r="Q12" s="132">
        <f>IF(E12&lt;G12,1,0)+IF(H12&lt;J12,1,0)+IF(K12&lt;M12,1,0)</f>
        <v>0</v>
      </c>
      <c r="R12" s="140">
        <f t="shared" si="0"/>
        <v>1</v>
      </c>
      <c r="S12" s="134">
        <f t="shared" si="0"/>
        <v>0</v>
      </c>
      <c r="T12" s="139" t="s">
        <v>72</v>
      </c>
    </row>
    <row r="13" spans="2:20" ht="30" customHeight="1" thickBot="1">
      <c r="B13" s="141" t="s">
        <v>38</v>
      </c>
      <c r="C13" s="142" t="s">
        <v>67</v>
      </c>
      <c r="D13" s="142" t="s">
        <v>71</v>
      </c>
      <c r="E13" s="143">
        <v>21</v>
      </c>
      <c r="F13" s="144" t="s">
        <v>12</v>
      </c>
      <c r="G13" s="145">
        <v>14</v>
      </c>
      <c r="H13" s="143">
        <v>21</v>
      </c>
      <c r="I13" s="144" t="s">
        <v>12</v>
      </c>
      <c r="J13" s="145">
        <v>9</v>
      </c>
      <c r="K13" s="143"/>
      <c r="L13" s="144" t="s">
        <v>12</v>
      </c>
      <c r="M13" s="145"/>
      <c r="N13" s="135">
        <f>E13+H13+K13</f>
        <v>42</v>
      </c>
      <c r="O13" s="136">
        <f>G13+J13+M13</f>
        <v>23</v>
      </c>
      <c r="P13" s="137">
        <f>IF(E13&gt;G13,1,0)+IF(H13&gt;J13,1,0)+IF(K13&gt;M13,1,0)</f>
        <v>2</v>
      </c>
      <c r="Q13" s="132">
        <f>IF(E13&lt;G13,1,0)+IF(H13&lt;J13,1,0)+IF(K13&lt;M13,1,0)</f>
        <v>0</v>
      </c>
      <c r="R13" s="146">
        <f t="shared" si="0"/>
        <v>1</v>
      </c>
      <c r="S13" s="134">
        <f t="shared" si="0"/>
        <v>0</v>
      </c>
      <c r="T13" s="147" t="s">
        <v>57</v>
      </c>
    </row>
    <row r="14" spans="2:20" ht="35.1" customHeight="1" thickBot="1">
      <c r="B14" s="148" t="s">
        <v>39</v>
      </c>
      <c r="C14" s="203" t="str">
        <f>IF(R14&gt;S14,D4,IF(S14&gt;R14,D5,"remíza"))</f>
        <v>Praha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210</v>
      </c>
      <c r="O14" s="150">
        <f t="shared" si="1"/>
        <v>80</v>
      </c>
      <c r="P14" s="149">
        <f t="shared" si="1"/>
        <v>10</v>
      </c>
      <c r="Q14" s="151">
        <f t="shared" si="1"/>
        <v>0</v>
      </c>
      <c r="R14" s="149">
        <f t="shared" si="1"/>
        <v>5</v>
      </c>
      <c r="S14" s="150">
        <f t="shared" si="1"/>
        <v>0</v>
      </c>
      <c r="T14" s="152"/>
    </row>
    <row r="15" spans="2:20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0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zoomScale="90" zoomScaleNormal="90" workbookViewId="0">
      <selection activeCell="D9" sqref="D9:D13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0" ht="8.25" customHeight="1"/>
    <row r="2" spans="2:20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0" ht="20.100000000000001" customHeight="1" thickTop="1">
      <c r="B4" s="105" t="s">
        <v>22</v>
      </c>
      <c r="C4" s="106"/>
      <c r="D4" s="209" t="s">
        <v>60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0" ht="20.100000000000001" customHeight="1">
      <c r="B5" s="105" t="s">
        <v>24</v>
      </c>
      <c r="C5" s="109"/>
      <c r="D5" s="214" t="s">
        <v>62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0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55</v>
      </c>
    </row>
    <row r="7" spans="2:20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0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0" ht="30" customHeight="1" thickTop="1">
      <c r="B9" s="129" t="s">
        <v>34</v>
      </c>
      <c r="C9" s="130" t="s">
        <v>84</v>
      </c>
      <c r="D9" s="131" t="s">
        <v>83</v>
      </c>
      <c r="E9" s="132">
        <v>21</v>
      </c>
      <c r="F9" s="133" t="s">
        <v>12</v>
      </c>
      <c r="G9" s="134">
        <v>12</v>
      </c>
      <c r="H9" s="132">
        <v>21</v>
      </c>
      <c r="I9" s="133" t="s">
        <v>12</v>
      </c>
      <c r="J9" s="134">
        <v>7</v>
      </c>
      <c r="K9" s="132"/>
      <c r="L9" s="133" t="s">
        <v>12</v>
      </c>
      <c r="M9" s="134"/>
      <c r="N9" s="135">
        <f>E9+H9+K9</f>
        <v>42</v>
      </c>
      <c r="O9" s="136">
        <f>G9+J9+M9</f>
        <v>19</v>
      </c>
      <c r="P9" s="137">
        <f>IF(E9&gt;G9,1,0)+IF(H9&gt;J9,1,0)+IF(K9&gt;M9,1,0)</f>
        <v>2</v>
      </c>
      <c r="Q9" s="132">
        <f>IF(E9&lt;G9,1,0)+IF(H9&lt;J9,1,0)+IF(K9&lt;M9,1,0)</f>
        <v>0</v>
      </c>
      <c r="R9" s="138">
        <f t="shared" ref="R9:S13" si="0">IF(P9=2,1,0)</f>
        <v>1</v>
      </c>
      <c r="S9" s="134">
        <f t="shared" si="0"/>
        <v>0</v>
      </c>
      <c r="T9" s="108" t="s">
        <v>62</v>
      </c>
    </row>
    <row r="10" spans="2:20" ht="30" customHeight="1">
      <c r="B10" s="129" t="s">
        <v>35</v>
      </c>
      <c r="C10" s="130" t="s">
        <v>85</v>
      </c>
      <c r="D10" s="130" t="s">
        <v>69</v>
      </c>
      <c r="E10" s="132">
        <v>21</v>
      </c>
      <c r="F10" s="132" t="s">
        <v>12</v>
      </c>
      <c r="G10" s="134">
        <v>11</v>
      </c>
      <c r="H10" s="132">
        <v>21</v>
      </c>
      <c r="I10" s="132" t="s">
        <v>12</v>
      </c>
      <c r="J10" s="134">
        <v>7</v>
      </c>
      <c r="K10" s="132"/>
      <c r="L10" s="132" t="s">
        <v>12</v>
      </c>
      <c r="M10" s="134"/>
      <c r="N10" s="135">
        <f>E10+H10+K10</f>
        <v>42</v>
      </c>
      <c r="O10" s="136">
        <f>G10+J10+M10</f>
        <v>18</v>
      </c>
      <c r="P10" s="137">
        <f>IF(E10&gt;G10,1,0)+IF(H10&gt;J10,1,0)+IF(K10&gt;M10,1,0)</f>
        <v>2</v>
      </c>
      <c r="Q10" s="132">
        <f>IF(E10&lt;G10,1,0)+IF(H10&lt;J10,1,0)+IF(K10&lt;M10,1,0)</f>
        <v>0</v>
      </c>
      <c r="R10" s="140">
        <f t="shared" si="0"/>
        <v>1</v>
      </c>
      <c r="S10" s="134">
        <f t="shared" si="0"/>
        <v>0</v>
      </c>
      <c r="T10" s="166" t="s">
        <v>60</v>
      </c>
    </row>
    <row r="11" spans="2:20" ht="30" customHeight="1">
      <c r="B11" s="129" t="s">
        <v>36</v>
      </c>
      <c r="C11" s="130" t="s">
        <v>86</v>
      </c>
      <c r="D11" s="130" t="s">
        <v>70</v>
      </c>
      <c r="E11" s="132">
        <v>21</v>
      </c>
      <c r="F11" s="132" t="s">
        <v>12</v>
      </c>
      <c r="G11" s="134">
        <v>15</v>
      </c>
      <c r="H11" s="132">
        <v>21</v>
      </c>
      <c r="I11" s="132" t="s">
        <v>12</v>
      </c>
      <c r="J11" s="134">
        <v>10</v>
      </c>
      <c r="K11" s="132"/>
      <c r="L11" s="132" t="s">
        <v>12</v>
      </c>
      <c r="M11" s="134"/>
      <c r="N11" s="135">
        <f>E11+H11+K11</f>
        <v>42</v>
      </c>
      <c r="O11" s="136">
        <f>G11+J11+M11</f>
        <v>25</v>
      </c>
      <c r="P11" s="137">
        <f>IF(E11&gt;G11,1,0)+IF(H11&gt;J11,1,0)+IF(K11&gt;M11,1,0)</f>
        <v>2</v>
      </c>
      <c r="Q11" s="132">
        <f>IF(E11&lt;G11,1,0)+IF(H11&lt;J11,1,0)+IF(K11&lt;M11,1,0)</f>
        <v>0</v>
      </c>
      <c r="R11" s="140">
        <f t="shared" si="0"/>
        <v>1</v>
      </c>
      <c r="S11" s="134">
        <f t="shared" si="0"/>
        <v>0</v>
      </c>
      <c r="T11" s="108" t="s">
        <v>62</v>
      </c>
    </row>
    <row r="12" spans="2:20" ht="30" customHeight="1">
      <c r="B12" s="129" t="s">
        <v>37</v>
      </c>
      <c r="C12" s="130" t="s">
        <v>87</v>
      </c>
      <c r="D12" s="130" t="s">
        <v>72</v>
      </c>
      <c r="E12" s="132">
        <v>21</v>
      </c>
      <c r="F12" s="132" t="s">
        <v>12</v>
      </c>
      <c r="G12" s="134">
        <v>0</v>
      </c>
      <c r="H12" s="132">
        <v>21</v>
      </c>
      <c r="I12" s="132" t="s">
        <v>12</v>
      </c>
      <c r="J12" s="134">
        <v>0</v>
      </c>
      <c r="K12" s="132"/>
      <c r="L12" s="132" t="s">
        <v>12</v>
      </c>
      <c r="M12" s="134"/>
      <c r="N12" s="135">
        <f>E12+H12+K12</f>
        <v>42</v>
      </c>
      <c r="O12" s="136">
        <f>G12+J12+M12</f>
        <v>0</v>
      </c>
      <c r="P12" s="137">
        <f>IF(E12&gt;G12,1,0)+IF(H12&gt;J12,1,0)+IF(K12&gt;M12,1,0)</f>
        <v>2</v>
      </c>
      <c r="Q12" s="132">
        <f>IF(E12&lt;G12,1,0)+IF(H12&lt;J12,1,0)+IF(K12&lt;M12,1,0)</f>
        <v>0</v>
      </c>
      <c r="R12" s="140">
        <f t="shared" si="0"/>
        <v>1</v>
      </c>
      <c r="S12" s="134">
        <f t="shared" si="0"/>
        <v>0</v>
      </c>
      <c r="T12" s="139" t="s">
        <v>72</v>
      </c>
    </row>
    <row r="13" spans="2:20" ht="30" customHeight="1" thickBot="1">
      <c r="B13" s="141" t="s">
        <v>38</v>
      </c>
      <c r="C13" s="142" t="s">
        <v>88</v>
      </c>
      <c r="D13" s="142" t="s">
        <v>71</v>
      </c>
      <c r="E13" s="143">
        <v>21</v>
      </c>
      <c r="F13" s="144" t="s">
        <v>12</v>
      </c>
      <c r="G13" s="145">
        <v>15</v>
      </c>
      <c r="H13" s="143">
        <v>21</v>
      </c>
      <c r="I13" s="144" t="s">
        <v>12</v>
      </c>
      <c r="J13" s="145">
        <v>14</v>
      </c>
      <c r="K13" s="143"/>
      <c r="L13" s="144" t="s">
        <v>12</v>
      </c>
      <c r="M13" s="145"/>
      <c r="N13" s="135">
        <f>E13+H13+K13</f>
        <v>42</v>
      </c>
      <c r="O13" s="136">
        <f>G13+J13+M13</f>
        <v>29</v>
      </c>
      <c r="P13" s="137">
        <f>IF(E13&gt;G13,1,0)+IF(H13&gt;J13,1,0)+IF(K13&gt;M13,1,0)</f>
        <v>2</v>
      </c>
      <c r="Q13" s="132">
        <f>IF(E13&lt;G13,1,0)+IF(H13&lt;J13,1,0)+IF(K13&lt;M13,1,0)</f>
        <v>0</v>
      </c>
      <c r="R13" s="146">
        <f t="shared" si="0"/>
        <v>1</v>
      </c>
      <c r="S13" s="134">
        <f t="shared" si="0"/>
        <v>0</v>
      </c>
      <c r="T13" s="166" t="s">
        <v>60</v>
      </c>
    </row>
    <row r="14" spans="2:20" ht="35.1" customHeight="1" thickBot="1">
      <c r="B14" s="148" t="s">
        <v>39</v>
      </c>
      <c r="C14" s="203" t="str">
        <f>IF(R14&gt;S14,D4,IF(S14&gt;R14,D5,"remíza"))</f>
        <v>Východní Čechy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210</v>
      </c>
      <c r="O14" s="150">
        <f t="shared" si="1"/>
        <v>91</v>
      </c>
      <c r="P14" s="149">
        <f t="shared" si="1"/>
        <v>10</v>
      </c>
      <c r="Q14" s="151">
        <f t="shared" si="1"/>
        <v>0</v>
      </c>
      <c r="R14" s="149">
        <f t="shared" si="1"/>
        <v>5</v>
      </c>
      <c r="S14" s="150">
        <f t="shared" si="1"/>
        <v>0</v>
      </c>
      <c r="T14" s="152"/>
    </row>
    <row r="15" spans="2:20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0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topLeftCell="C4" zoomScale="90" zoomScaleNormal="90" workbookViewId="0">
      <selection activeCell="D9" sqref="D9:D13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0" ht="8.25" customHeight="1"/>
    <row r="2" spans="2:20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0" ht="20.100000000000001" customHeight="1" thickTop="1">
      <c r="B4" s="105" t="s">
        <v>22</v>
      </c>
      <c r="C4" s="106"/>
      <c r="D4" s="209" t="s">
        <v>57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0" ht="20.100000000000001" customHeight="1">
      <c r="B5" s="105" t="s">
        <v>24</v>
      </c>
      <c r="C5" s="109"/>
      <c r="D5" s="214" t="s">
        <v>60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0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56</v>
      </c>
    </row>
    <row r="7" spans="2:20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0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0" ht="30" customHeight="1" thickTop="1">
      <c r="B9" s="129" t="s">
        <v>34</v>
      </c>
      <c r="C9" s="130" t="s">
        <v>98</v>
      </c>
      <c r="D9" s="130" t="s">
        <v>102</v>
      </c>
      <c r="E9" s="132">
        <v>21</v>
      </c>
      <c r="F9" s="133" t="s">
        <v>12</v>
      </c>
      <c r="G9" s="134">
        <v>13</v>
      </c>
      <c r="H9" s="132">
        <v>20</v>
      </c>
      <c r="I9" s="133" t="s">
        <v>12</v>
      </c>
      <c r="J9" s="134">
        <v>22</v>
      </c>
      <c r="K9" s="132">
        <v>21</v>
      </c>
      <c r="L9" s="133" t="s">
        <v>12</v>
      </c>
      <c r="M9" s="134">
        <v>18</v>
      </c>
      <c r="N9" s="135">
        <f>E9+H9+K9</f>
        <v>62</v>
      </c>
      <c r="O9" s="136">
        <f>G9+J9+M9</f>
        <v>53</v>
      </c>
      <c r="P9" s="137">
        <f>IF(E9&gt;G9,1,0)+IF(H9&gt;J9,1,0)+IF(K9&gt;M9,1,0)</f>
        <v>2</v>
      </c>
      <c r="Q9" s="132">
        <f>IF(E9&lt;G9,1,0)+IF(H9&lt;J9,1,0)+IF(K9&lt;M9,1,0)</f>
        <v>1</v>
      </c>
      <c r="R9" s="138">
        <f t="shared" ref="R9:S13" si="0">IF(P9=2,1,0)</f>
        <v>1</v>
      </c>
      <c r="S9" s="134">
        <f t="shared" si="0"/>
        <v>0</v>
      </c>
      <c r="T9" s="108" t="s">
        <v>60</v>
      </c>
    </row>
    <row r="10" spans="2:20" ht="30" customHeight="1">
      <c r="B10" s="129" t="s">
        <v>35</v>
      </c>
      <c r="C10" s="130" t="s">
        <v>99</v>
      </c>
      <c r="D10" s="130" t="s">
        <v>103</v>
      </c>
      <c r="E10" s="132">
        <v>21</v>
      </c>
      <c r="F10" s="132" t="s">
        <v>12</v>
      </c>
      <c r="G10" s="134">
        <v>8</v>
      </c>
      <c r="H10" s="132">
        <v>21</v>
      </c>
      <c r="I10" s="132" t="s">
        <v>12</v>
      </c>
      <c r="J10" s="134">
        <v>3</v>
      </c>
      <c r="K10" s="132"/>
      <c r="L10" s="132" t="s">
        <v>12</v>
      </c>
      <c r="M10" s="134"/>
      <c r="N10" s="135">
        <f>E10+H10+K10</f>
        <v>42</v>
      </c>
      <c r="O10" s="136">
        <f>G10+J10+M10</f>
        <v>11</v>
      </c>
      <c r="P10" s="137">
        <f>IF(E10&gt;G10,1,0)+IF(H10&gt;J10,1,0)+IF(K10&gt;M10,1,0)</f>
        <v>2</v>
      </c>
      <c r="Q10" s="132">
        <f>IF(E10&lt;G10,1,0)+IF(H10&lt;J10,1,0)+IF(K10&lt;M10,1,0)</f>
        <v>0</v>
      </c>
      <c r="R10" s="140">
        <f t="shared" si="0"/>
        <v>1</v>
      </c>
      <c r="S10" s="134">
        <f t="shared" si="0"/>
        <v>0</v>
      </c>
      <c r="T10" s="108" t="s">
        <v>57</v>
      </c>
    </row>
    <row r="11" spans="2:20" ht="30" customHeight="1">
      <c r="B11" s="129" t="s">
        <v>36</v>
      </c>
      <c r="C11" s="130" t="s">
        <v>65</v>
      </c>
      <c r="D11" s="130" t="s">
        <v>86</v>
      </c>
      <c r="E11" s="132">
        <v>21</v>
      </c>
      <c r="F11" s="132" t="s">
        <v>12</v>
      </c>
      <c r="G11" s="134">
        <v>17</v>
      </c>
      <c r="H11" s="132">
        <v>21</v>
      </c>
      <c r="I11" s="132" t="s">
        <v>12</v>
      </c>
      <c r="J11" s="134">
        <v>10</v>
      </c>
      <c r="K11" s="132"/>
      <c r="L11" s="132" t="s">
        <v>12</v>
      </c>
      <c r="M11" s="134"/>
      <c r="N11" s="135">
        <f>E11+H11+K11</f>
        <v>42</v>
      </c>
      <c r="O11" s="136">
        <f>G11+J11+M11</f>
        <v>27</v>
      </c>
      <c r="P11" s="137">
        <f>IF(E11&gt;G11,1,0)+IF(H11&gt;J11,1,0)+IF(K11&gt;M11,1,0)</f>
        <v>2</v>
      </c>
      <c r="Q11" s="132">
        <f>IF(E11&lt;G11,1,0)+IF(H11&lt;J11,1,0)+IF(K11&lt;M11,1,0)</f>
        <v>0</v>
      </c>
      <c r="R11" s="140">
        <f t="shared" si="0"/>
        <v>1</v>
      </c>
      <c r="S11" s="134">
        <f t="shared" si="0"/>
        <v>0</v>
      </c>
      <c r="T11" s="108" t="s">
        <v>60</v>
      </c>
    </row>
    <row r="12" spans="2:20" ht="30" customHeight="1">
      <c r="B12" s="129" t="s">
        <v>37</v>
      </c>
      <c r="C12" s="130" t="s">
        <v>100</v>
      </c>
      <c r="D12" s="130" t="s">
        <v>87</v>
      </c>
      <c r="E12" s="132">
        <v>21</v>
      </c>
      <c r="F12" s="132" t="s">
        <v>12</v>
      </c>
      <c r="G12" s="134">
        <v>11</v>
      </c>
      <c r="H12" s="132">
        <v>21</v>
      </c>
      <c r="I12" s="132" t="s">
        <v>12</v>
      </c>
      <c r="J12" s="134">
        <v>14</v>
      </c>
      <c r="K12" s="132"/>
      <c r="L12" s="132" t="s">
        <v>12</v>
      </c>
      <c r="M12" s="134"/>
      <c r="N12" s="135">
        <f>E12+H12+K12</f>
        <v>42</v>
      </c>
      <c r="O12" s="136">
        <f>G12+J12+M12</f>
        <v>25</v>
      </c>
      <c r="P12" s="137">
        <f>IF(E12&gt;G12,1,0)+IF(H12&gt;J12,1,0)+IF(K12&gt;M12,1,0)</f>
        <v>2</v>
      </c>
      <c r="Q12" s="132">
        <f>IF(E12&lt;G12,1,0)+IF(H12&lt;J12,1,0)+IF(K12&lt;M12,1,0)</f>
        <v>0</v>
      </c>
      <c r="R12" s="140">
        <f t="shared" si="0"/>
        <v>1</v>
      </c>
      <c r="S12" s="134">
        <f t="shared" si="0"/>
        <v>0</v>
      </c>
      <c r="T12" s="108" t="s">
        <v>57</v>
      </c>
    </row>
    <row r="13" spans="2:20" ht="30" customHeight="1" thickBot="1">
      <c r="B13" s="141" t="s">
        <v>38</v>
      </c>
      <c r="C13" s="142" t="s">
        <v>101</v>
      </c>
      <c r="D13" s="142" t="s">
        <v>104</v>
      </c>
      <c r="E13" s="143">
        <v>21</v>
      </c>
      <c r="F13" s="144" t="s">
        <v>12</v>
      </c>
      <c r="G13" s="145">
        <v>10</v>
      </c>
      <c r="H13" s="143">
        <v>21</v>
      </c>
      <c r="I13" s="144" t="s">
        <v>12</v>
      </c>
      <c r="J13" s="145">
        <v>19</v>
      </c>
      <c r="K13" s="143"/>
      <c r="L13" s="144" t="s">
        <v>12</v>
      </c>
      <c r="M13" s="145"/>
      <c r="N13" s="135">
        <f>E13+H13+K13</f>
        <v>42</v>
      </c>
      <c r="O13" s="136">
        <f>G13+J13+M13</f>
        <v>29</v>
      </c>
      <c r="P13" s="137">
        <f>IF(E13&gt;G13,1,0)+IF(H13&gt;J13,1,0)+IF(K13&gt;M13,1,0)</f>
        <v>2</v>
      </c>
      <c r="Q13" s="132">
        <f>IF(E13&lt;G13,1,0)+IF(H13&lt;J13,1,0)+IF(K13&lt;M13,1,0)</f>
        <v>0</v>
      </c>
      <c r="R13" s="146">
        <f t="shared" si="0"/>
        <v>1</v>
      </c>
      <c r="S13" s="134">
        <f t="shared" si="0"/>
        <v>0</v>
      </c>
      <c r="T13" s="166" t="s">
        <v>57</v>
      </c>
    </row>
    <row r="14" spans="2:20" ht="35.1" customHeight="1" thickBot="1">
      <c r="B14" s="148" t="s">
        <v>39</v>
      </c>
      <c r="C14" s="203" t="str">
        <f>IF(R14&gt;S14,D4,IF(S14&gt;R14,D5,"remíza"))</f>
        <v>Praha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230</v>
      </c>
      <c r="O14" s="150">
        <f t="shared" si="1"/>
        <v>145</v>
      </c>
      <c r="P14" s="149">
        <f t="shared" si="1"/>
        <v>10</v>
      </c>
      <c r="Q14" s="151">
        <f t="shared" si="1"/>
        <v>1</v>
      </c>
      <c r="R14" s="149">
        <f t="shared" si="1"/>
        <v>5</v>
      </c>
      <c r="S14" s="150">
        <f t="shared" si="1"/>
        <v>0</v>
      </c>
      <c r="T14" s="152"/>
    </row>
    <row r="15" spans="2:20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0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topLeftCell="B1" zoomScale="90" zoomScaleNormal="90" workbookViewId="0">
      <selection activeCell="C9" sqref="C9:C13"/>
    </sheetView>
  </sheetViews>
  <sheetFormatPr defaultRowHeight="12.75"/>
  <cols>
    <col min="1" max="1" width="1.42578125" style="102" customWidth="1"/>
    <col min="2" max="2" width="10.7109375" style="102" customWidth="1"/>
    <col min="3" max="4" width="32.7109375" style="102" customWidth="1"/>
    <col min="5" max="5" width="3.7109375" style="102" customWidth="1"/>
    <col min="6" max="6" width="0.85546875" style="102" customWidth="1"/>
    <col min="7" max="8" width="3.7109375" style="102" customWidth="1"/>
    <col min="9" max="9" width="0.85546875" style="102" customWidth="1"/>
    <col min="10" max="11" width="3.7109375" style="102" customWidth="1"/>
    <col min="12" max="12" width="0.85546875" style="102" customWidth="1"/>
    <col min="13" max="13" width="3.7109375" style="102" customWidth="1"/>
    <col min="14" max="19" width="5.7109375" style="102" customWidth="1"/>
    <col min="20" max="20" width="15" style="102" customWidth="1"/>
    <col min="21" max="21" width="2.28515625" style="102" customWidth="1"/>
    <col min="22" max="256" width="9.140625" style="102"/>
    <col min="257" max="257" width="1.42578125" style="102" customWidth="1"/>
    <col min="258" max="258" width="10.7109375" style="102" customWidth="1"/>
    <col min="259" max="260" width="32.7109375" style="102" customWidth="1"/>
    <col min="261" max="261" width="3.7109375" style="102" customWidth="1"/>
    <col min="262" max="262" width="0.85546875" style="102" customWidth="1"/>
    <col min="263" max="264" width="3.7109375" style="102" customWidth="1"/>
    <col min="265" max="265" width="0.85546875" style="102" customWidth="1"/>
    <col min="266" max="267" width="3.7109375" style="102" customWidth="1"/>
    <col min="268" max="268" width="0.85546875" style="102" customWidth="1"/>
    <col min="269" max="269" width="3.7109375" style="102" customWidth="1"/>
    <col min="270" max="275" width="5.7109375" style="102" customWidth="1"/>
    <col min="276" max="276" width="15" style="102" customWidth="1"/>
    <col min="277" max="277" width="2.28515625" style="102" customWidth="1"/>
    <col min="278" max="512" width="9.140625" style="102"/>
    <col min="513" max="513" width="1.42578125" style="102" customWidth="1"/>
    <col min="514" max="514" width="10.7109375" style="102" customWidth="1"/>
    <col min="515" max="516" width="32.7109375" style="102" customWidth="1"/>
    <col min="517" max="517" width="3.7109375" style="102" customWidth="1"/>
    <col min="518" max="518" width="0.85546875" style="102" customWidth="1"/>
    <col min="519" max="520" width="3.7109375" style="102" customWidth="1"/>
    <col min="521" max="521" width="0.85546875" style="102" customWidth="1"/>
    <col min="522" max="523" width="3.7109375" style="102" customWidth="1"/>
    <col min="524" max="524" width="0.85546875" style="102" customWidth="1"/>
    <col min="525" max="525" width="3.7109375" style="102" customWidth="1"/>
    <col min="526" max="531" width="5.7109375" style="102" customWidth="1"/>
    <col min="532" max="532" width="15" style="102" customWidth="1"/>
    <col min="533" max="533" width="2.28515625" style="102" customWidth="1"/>
    <col min="534" max="768" width="9.140625" style="102"/>
    <col min="769" max="769" width="1.42578125" style="102" customWidth="1"/>
    <col min="770" max="770" width="10.7109375" style="102" customWidth="1"/>
    <col min="771" max="772" width="32.7109375" style="102" customWidth="1"/>
    <col min="773" max="773" width="3.7109375" style="102" customWidth="1"/>
    <col min="774" max="774" width="0.85546875" style="102" customWidth="1"/>
    <col min="775" max="776" width="3.7109375" style="102" customWidth="1"/>
    <col min="777" max="777" width="0.85546875" style="102" customWidth="1"/>
    <col min="778" max="779" width="3.7109375" style="102" customWidth="1"/>
    <col min="780" max="780" width="0.85546875" style="102" customWidth="1"/>
    <col min="781" max="781" width="3.7109375" style="102" customWidth="1"/>
    <col min="782" max="787" width="5.7109375" style="102" customWidth="1"/>
    <col min="788" max="788" width="15" style="102" customWidth="1"/>
    <col min="789" max="789" width="2.28515625" style="102" customWidth="1"/>
    <col min="790" max="1024" width="9.140625" style="102"/>
    <col min="1025" max="1025" width="1.42578125" style="102" customWidth="1"/>
    <col min="1026" max="1026" width="10.7109375" style="102" customWidth="1"/>
    <col min="1027" max="1028" width="32.7109375" style="102" customWidth="1"/>
    <col min="1029" max="1029" width="3.7109375" style="102" customWidth="1"/>
    <col min="1030" max="1030" width="0.85546875" style="102" customWidth="1"/>
    <col min="1031" max="1032" width="3.7109375" style="102" customWidth="1"/>
    <col min="1033" max="1033" width="0.85546875" style="102" customWidth="1"/>
    <col min="1034" max="1035" width="3.7109375" style="102" customWidth="1"/>
    <col min="1036" max="1036" width="0.85546875" style="102" customWidth="1"/>
    <col min="1037" max="1037" width="3.7109375" style="102" customWidth="1"/>
    <col min="1038" max="1043" width="5.7109375" style="102" customWidth="1"/>
    <col min="1044" max="1044" width="15" style="102" customWidth="1"/>
    <col min="1045" max="1045" width="2.28515625" style="102" customWidth="1"/>
    <col min="1046" max="1280" width="9.140625" style="102"/>
    <col min="1281" max="1281" width="1.42578125" style="102" customWidth="1"/>
    <col min="1282" max="1282" width="10.7109375" style="102" customWidth="1"/>
    <col min="1283" max="1284" width="32.7109375" style="102" customWidth="1"/>
    <col min="1285" max="1285" width="3.7109375" style="102" customWidth="1"/>
    <col min="1286" max="1286" width="0.85546875" style="102" customWidth="1"/>
    <col min="1287" max="1288" width="3.7109375" style="102" customWidth="1"/>
    <col min="1289" max="1289" width="0.85546875" style="102" customWidth="1"/>
    <col min="1290" max="1291" width="3.7109375" style="102" customWidth="1"/>
    <col min="1292" max="1292" width="0.85546875" style="102" customWidth="1"/>
    <col min="1293" max="1293" width="3.7109375" style="102" customWidth="1"/>
    <col min="1294" max="1299" width="5.7109375" style="102" customWidth="1"/>
    <col min="1300" max="1300" width="15" style="102" customWidth="1"/>
    <col min="1301" max="1301" width="2.28515625" style="102" customWidth="1"/>
    <col min="1302" max="1536" width="9.140625" style="102"/>
    <col min="1537" max="1537" width="1.42578125" style="102" customWidth="1"/>
    <col min="1538" max="1538" width="10.7109375" style="102" customWidth="1"/>
    <col min="1539" max="1540" width="32.7109375" style="102" customWidth="1"/>
    <col min="1541" max="1541" width="3.7109375" style="102" customWidth="1"/>
    <col min="1542" max="1542" width="0.85546875" style="102" customWidth="1"/>
    <col min="1543" max="1544" width="3.7109375" style="102" customWidth="1"/>
    <col min="1545" max="1545" width="0.85546875" style="102" customWidth="1"/>
    <col min="1546" max="1547" width="3.7109375" style="102" customWidth="1"/>
    <col min="1548" max="1548" width="0.85546875" style="102" customWidth="1"/>
    <col min="1549" max="1549" width="3.7109375" style="102" customWidth="1"/>
    <col min="1550" max="1555" width="5.7109375" style="102" customWidth="1"/>
    <col min="1556" max="1556" width="15" style="102" customWidth="1"/>
    <col min="1557" max="1557" width="2.28515625" style="102" customWidth="1"/>
    <col min="1558" max="1792" width="9.140625" style="102"/>
    <col min="1793" max="1793" width="1.42578125" style="102" customWidth="1"/>
    <col min="1794" max="1794" width="10.7109375" style="102" customWidth="1"/>
    <col min="1795" max="1796" width="32.7109375" style="102" customWidth="1"/>
    <col min="1797" max="1797" width="3.7109375" style="102" customWidth="1"/>
    <col min="1798" max="1798" width="0.85546875" style="102" customWidth="1"/>
    <col min="1799" max="1800" width="3.7109375" style="102" customWidth="1"/>
    <col min="1801" max="1801" width="0.85546875" style="102" customWidth="1"/>
    <col min="1802" max="1803" width="3.7109375" style="102" customWidth="1"/>
    <col min="1804" max="1804" width="0.85546875" style="102" customWidth="1"/>
    <col min="1805" max="1805" width="3.7109375" style="102" customWidth="1"/>
    <col min="1806" max="1811" width="5.7109375" style="102" customWidth="1"/>
    <col min="1812" max="1812" width="15" style="102" customWidth="1"/>
    <col min="1813" max="1813" width="2.28515625" style="102" customWidth="1"/>
    <col min="1814" max="2048" width="9.140625" style="102"/>
    <col min="2049" max="2049" width="1.42578125" style="102" customWidth="1"/>
    <col min="2050" max="2050" width="10.7109375" style="102" customWidth="1"/>
    <col min="2051" max="2052" width="32.7109375" style="102" customWidth="1"/>
    <col min="2053" max="2053" width="3.7109375" style="102" customWidth="1"/>
    <col min="2054" max="2054" width="0.85546875" style="102" customWidth="1"/>
    <col min="2055" max="2056" width="3.7109375" style="102" customWidth="1"/>
    <col min="2057" max="2057" width="0.85546875" style="102" customWidth="1"/>
    <col min="2058" max="2059" width="3.7109375" style="102" customWidth="1"/>
    <col min="2060" max="2060" width="0.85546875" style="102" customWidth="1"/>
    <col min="2061" max="2061" width="3.7109375" style="102" customWidth="1"/>
    <col min="2062" max="2067" width="5.7109375" style="102" customWidth="1"/>
    <col min="2068" max="2068" width="15" style="102" customWidth="1"/>
    <col min="2069" max="2069" width="2.28515625" style="102" customWidth="1"/>
    <col min="2070" max="2304" width="9.140625" style="102"/>
    <col min="2305" max="2305" width="1.42578125" style="102" customWidth="1"/>
    <col min="2306" max="2306" width="10.7109375" style="102" customWidth="1"/>
    <col min="2307" max="2308" width="32.7109375" style="102" customWidth="1"/>
    <col min="2309" max="2309" width="3.7109375" style="102" customWidth="1"/>
    <col min="2310" max="2310" width="0.85546875" style="102" customWidth="1"/>
    <col min="2311" max="2312" width="3.7109375" style="102" customWidth="1"/>
    <col min="2313" max="2313" width="0.85546875" style="102" customWidth="1"/>
    <col min="2314" max="2315" width="3.7109375" style="102" customWidth="1"/>
    <col min="2316" max="2316" width="0.85546875" style="102" customWidth="1"/>
    <col min="2317" max="2317" width="3.7109375" style="102" customWidth="1"/>
    <col min="2318" max="2323" width="5.7109375" style="102" customWidth="1"/>
    <col min="2324" max="2324" width="15" style="102" customWidth="1"/>
    <col min="2325" max="2325" width="2.28515625" style="102" customWidth="1"/>
    <col min="2326" max="2560" width="9.140625" style="102"/>
    <col min="2561" max="2561" width="1.42578125" style="102" customWidth="1"/>
    <col min="2562" max="2562" width="10.7109375" style="102" customWidth="1"/>
    <col min="2563" max="2564" width="32.7109375" style="102" customWidth="1"/>
    <col min="2565" max="2565" width="3.7109375" style="102" customWidth="1"/>
    <col min="2566" max="2566" width="0.85546875" style="102" customWidth="1"/>
    <col min="2567" max="2568" width="3.7109375" style="102" customWidth="1"/>
    <col min="2569" max="2569" width="0.85546875" style="102" customWidth="1"/>
    <col min="2570" max="2571" width="3.7109375" style="102" customWidth="1"/>
    <col min="2572" max="2572" width="0.85546875" style="102" customWidth="1"/>
    <col min="2573" max="2573" width="3.7109375" style="102" customWidth="1"/>
    <col min="2574" max="2579" width="5.7109375" style="102" customWidth="1"/>
    <col min="2580" max="2580" width="15" style="102" customWidth="1"/>
    <col min="2581" max="2581" width="2.28515625" style="102" customWidth="1"/>
    <col min="2582" max="2816" width="9.140625" style="102"/>
    <col min="2817" max="2817" width="1.42578125" style="102" customWidth="1"/>
    <col min="2818" max="2818" width="10.7109375" style="102" customWidth="1"/>
    <col min="2819" max="2820" width="32.7109375" style="102" customWidth="1"/>
    <col min="2821" max="2821" width="3.7109375" style="102" customWidth="1"/>
    <col min="2822" max="2822" width="0.85546875" style="102" customWidth="1"/>
    <col min="2823" max="2824" width="3.7109375" style="102" customWidth="1"/>
    <col min="2825" max="2825" width="0.85546875" style="102" customWidth="1"/>
    <col min="2826" max="2827" width="3.7109375" style="102" customWidth="1"/>
    <col min="2828" max="2828" width="0.85546875" style="102" customWidth="1"/>
    <col min="2829" max="2829" width="3.7109375" style="102" customWidth="1"/>
    <col min="2830" max="2835" width="5.7109375" style="102" customWidth="1"/>
    <col min="2836" max="2836" width="15" style="102" customWidth="1"/>
    <col min="2837" max="2837" width="2.28515625" style="102" customWidth="1"/>
    <col min="2838" max="3072" width="9.140625" style="102"/>
    <col min="3073" max="3073" width="1.42578125" style="102" customWidth="1"/>
    <col min="3074" max="3074" width="10.7109375" style="102" customWidth="1"/>
    <col min="3075" max="3076" width="32.7109375" style="102" customWidth="1"/>
    <col min="3077" max="3077" width="3.7109375" style="102" customWidth="1"/>
    <col min="3078" max="3078" width="0.85546875" style="102" customWidth="1"/>
    <col min="3079" max="3080" width="3.7109375" style="102" customWidth="1"/>
    <col min="3081" max="3081" width="0.85546875" style="102" customWidth="1"/>
    <col min="3082" max="3083" width="3.7109375" style="102" customWidth="1"/>
    <col min="3084" max="3084" width="0.85546875" style="102" customWidth="1"/>
    <col min="3085" max="3085" width="3.7109375" style="102" customWidth="1"/>
    <col min="3086" max="3091" width="5.7109375" style="102" customWidth="1"/>
    <col min="3092" max="3092" width="15" style="102" customWidth="1"/>
    <col min="3093" max="3093" width="2.28515625" style="102" customWidth="1"/>
    <col min="3094" max="3328" width="9.140625" style="102"/>
    <col min="3329" max="3329" width="1.42578125" style="102" customWidth="1"/>
    <col min="3330" max="3330" width="10.7109375" style="102" customWidth="1"/>
    <col min="3331" max="3332" width="32.7109375" style="102" customWidth="1"/>
    <col min="3333" max="3333" width="3.7109375" style="102" customWidth="1"/>
    <col min="3334" max="3334" width="0.85546875" style="102" customWidth="1"/>
    <col min="3335" max="3336" width="3.7109375" style="102" customWidth="1"/>
    <col min="3337" max="3337" width="0.85546875" style="102" customWidth="1"/>
    <col min="3338" max="3339" width="3.7109375" style="102" customWidth="1"/>
    <col min="3340" max="3340" width="0.85546875" style="102" customWidth="1"/>
    <col min="3341" max="3341" width="3.7109375" style="102" customWidth="1"/>
    <col min="3342" max="3347" width="5.7109375" style="102" customWidth="1"/>
    <col min="3348" max="3348" width="15" style="102" customWidth="1"/>
    <col min="3349" max="3349" width="2.28515625" style="102" customWidth="1"/>
    <col min="3350" max="3584" width="9.140625" style="102"/>
    <col min="3585" max="3585" width="1.42578125" style="102" customWidth="1"/>
    <col min="3586" max="3586" width="10.7109375" style="102" customWidth="1"/>
    <col min="3587" max="3588" width="32.7109375" style="102" customWidth="1"/>
    <col min="3589" max="3589" width="3.7109375" style="102" customWidth="1"/>
    <col min="3590" max="3590" width="0.85546875" style="102" customWidth="1"/>
    <col min="3591" max="3592" width="3.7109375" style="102" customWidth="1"/>
    <col min="3593" max="3593" width="0.85546875" style="102" customWidth="1"/>
    <col min="3594" max="3595" width="3.7109375" style="102" customWidth="1"/>
    <col min="3596" max="3596" width="0.85546875" style="102" customWidth="1"/>
    <col min="3597" max="3597" width="3.7109375" style="102" customWidth="1"/>
    <col min="3598" max="3603" width="5.7109375" style="102" customWidth="1"/>
    <col min="3604" max="3604" width="15" style="102" customWidth="1"/>
    <col min="3605" max="3605" width="2.28515625" style="102" customWidth="1"/>
    <col min="3606" max="3840" width="9.140625" style="102"/>
    <col min="3841" max="3841" width="1.42578125" style="102" customWidth="1"/>
    <col min="3842" max="3842" width="10.7109375" style="102" customWidth="1"/>
    <col min="3843" max="3844" width="32.7109375" style="102" customWidth="1"/>
    <col min="3845" max="3845" width="3.7109375" style="102" customWidth="1"/>
    <col min="3846" max="3846" width="0.85546875" style="102" customWidth="1"/>
    <col min="3847" max="3848" width="3.7109375" style="102" customWidth="1"/>
    <col min="3849" max="3849" width="0.85546875" style="102" customWidth="1"/>
    <col min="3850" max="3851" width="3.7109375" style="102" customWidth="1"/>
    <col min="3852" max="3852" width="0.85546875" style="102" customWidth="1"/>
    <col min="3853" max="3853" width="3.7109375" style="102" customWidth="1"/>
    <col min="3854" max="3859" width="5.7109375" style="102" customWidth="1"/>
    <col min="3860" max="3860" width="15" style="102" customWidth="1"/>
    <col min="3861" max="3861" width="2.28515625" style="102" customWidth="1"/>
    <col min="3862" max="4096" width="9.140625" style="102"/>
    <col min="4097" max="4097" width="1.42578125" style="102" customWidth="1"/>
    <col min="4098" max="4098" width="10.7109375" style="102" customWidth="1"/>
    <col min="4099" max="4100" width="32.7109375" style="102" customWidth="1"/>
    <col min="4101" max="4101" width="3.7109375" style="102" customWidth="1"/>
    <col min="4102" max="4102" width="0.85546875" style="102" customWidth="1"/>
    <col min="4103" max="4104" width="3.7109375" style="102" customWidth="1"/>
    <col min="4105" max="4105" width="0.85546875" style="102" customWidth="1"/>
    <col min="4106" max="4107" width="3.7109375" style="102" customWidth="1"/>
    <col min="4108" max="4108" width="0.85546875" style="102" customWidth="1"/>
    <col min="4109" max="4109" width="3.7109375" style="102" customWidth="1"/>
    <col min="4110" max="4115" width="5.7109375" style="102" customWidth="1"/>
    <col min="4116" max="4116" width="15" style="102" customWidth="1"/>
    <col min="4117" max="4117" width="2.28515625" style="102" customWidth="1"/>
    <col min="4118" max="4352" width="9.140625" style="102"/>
    <col min="4353" max="4353" width="1.42578125" style="102" customWidth="1"/>
    <col min="4354" max="4354" width="10.7109375" style="102" customWidth="1"/>
    <col min="4355" max="4356" width="32.7109375" style="102" customWidth="1"/>
    <col min="4357" max="4357" width="3.7109375" style="102" customWidth="1"/>
    <col min="4358" max="4358" width="0.85546875" style="102" customWidth="1"/>
    <col min="4359" max="4360" width="3.7109375" style="102" customWidth="1"/>
    <col min="4361" max="4361" width="0.85546875" style="102" customWidth="1"/>
    <col min="4362" max="4363" width="3.7109375" style="102" customWidth="1"/>
    <col min="4364" max="4364" width="0.85546875" style="102" customWidth="1"/>
    <col min="4365" max="4365" width="3.7109375" style="102" customWidth="1"/>
    <col min="4366" max="4371" width="5.7109375" style="102" customWidth="1"/>
    <col min="4372" max="4372" width="15" style="102" customWidth="1"/>
    <col min="4373" max="4373" width="2.28515625" style="102" customWidth="1"/>
    <col min="4374" max="4608" width="9.140625" style="102"/>
    <col min="4609" max="4609" width="1.42578125" style="102" customWidth="1"/>
    <col min="4610" max="4610" width="10.7109375" style="102" customWidth="1"/>
    <col min="4611" max="4612" width="32.7109375" style="102" customWidth="1"/>
    <col min="4613" max="4613" width="3.7109375" style="102" customWidth="1"/>
    <col min="4614" max="4614" width="0.85546875" style="102" customWidth="1"/>
    <col min="4615" max="4616" width="3.7109375" style="102" customWidth="1"/>
    <col min="4617" max="4617" width="0.85546875" style="102" customWidth="1"/>
    <col min="4618" max="4619" width="3.7109375" style="102" customWidth="1"/>
    <col min="4620" max="4620" width="0.85546875" style="102" customWidth="1"/>
    <col min="4621" max="4621" width="3.7109375" style="102" customWidth="1"/>
    <col min="4622" max="4627" width="5.7109375" style="102" customWidth="1"/>
    <col min="4628" max="4628" width="15" style="102" customWidth="1"/>
    <col min="4629" max="4629" width="2.28515625" style="102" customWidth="1"/>
    <col min="4630" max="4864" width="9.140625" style="102"/>
    <col min="4865" max="4865" width="1.42578125" style="102" customWidth="1"/>
    <col min="4866" max="4866" width="10.7109375" style="102" customWidth="1"/>
    <col min="4867" max="4868" width="32.7109375" style="102" customWidth="1"/>
    <col min="4869" max="4869" width="3.7109375" style="102" customWidth="1"/>
    <col min="4870" max="4870" width="0.85546875" style="102" customWidth="1"/>
    <col min="4871" max="4872" width="3.7109375" style="102" customWidth="1"/>
    <col min="4873" max="4873" width="0.85546875" style="102" customWidth="1"/>
    <col min="4874" max="4875" width="3.7109375" style="102" customWidth="1"/>
    <col min="4876" max="4876" width="0.85546875" style="102" customWidth="1"/>
    <col min="4877" max="4877" width="3.7109375" style="102" customWidth="1"/>
    <col min="4878" max="4883" width="5.7109375" style="102" customWidth="1"/>
    <col min="4884" max="4884" width="15" style="102" customWidth="1"/>
    <col min="4885" max="4885" width="2.28515625" style="102" customWidth="1"/>
    <col min="4886" max="5120" width="9.140625" style="102"/>
    <col min="5121" max="5121" width="1.42578125" style="102" customWidth="1"/>
    <col min="5122" max="5122" width="10.7109375" style="102" customWidth="1"/>
    <col min="5123" max="5124" width="32.7109375" style="102" customWidth="1"/>
    <col min="5125" max="5125" width="3.7109375" style="102" customWidth="1"/>
    <col min="5126" max="5126" width="0.85546875" style="102" customWidth="1"/>
    <col min="5127" max="5128" width="3.7109375" style="102" customWidth="1"/>
    <col min="5129" max="5129" width="0.85546875" style="102" customWidth="1"/>
    <col min="5130" max="5131" width="3.7109375" style="102" customWidth="1"/>
    <col min="5132" max="5132" width="0.85546875" style="102" customWidth="1"/>
    <col min="5133" max="5133" width="3.7109375" style="102" customWidth="1"/>
    <col min="5134" max="5139" width="5.7109375" style="102" customWidth="1"/>
    <col min="5140" max="5140" width="15" style="102" customWidth="1"/>
    <col min="5141" max="5141" width="2.28515625" style="102" customWidth="1"/>
    <col min="5142" max="5376" width="9.140625" style="102"/>
    <col min="5377" max="5377" width="1.42578125" style="102" customWidth="1"/>
    <col min="5378" max="5378" width="10.7109375" style="102" customWidth="1"/>
    <col min="5379" max="5380" width="32.7109375" style="102" customWidth="1"/>
    <col min="5381" max="5381" width="3.7109375" style="102" customWidth="1"/>
    <col min="5382" max="5382" width="0.85546875" style="102" customWidth="1"/>
    <col min="5383" max="5384" width="3.7109375" style="102" customWidth="1"/>
    <col min="5385" max="5385" width="0.85546875" style="102" customWidth="1"/>
    <col min="5386" max="5387" width="3.7109375" style="102" customWidth="1"/>
    <col min="5388" max="5388" width="0.85546875" style="102" customWidth="1"/>
    <col min="5389" max="5389" width="3.7109375" style="102" customWidth="1"/>
    <col min="5390" max="5395" width="5.7109375" style="102" customWidth="1"/>
    <col min="5396" max="5396" width="15" style="102" customWidth="1"/>
    <col min="5397" max="5397" width="2.28515625" style="102" customWidth="1"/>
    <col min="5398" max="5632" width="9.140625" style="102"/>
    <col min="5633" max="5633" width="1.42578125" style="102" customWidth="1"/>
    <col min="5634" max="5634" width="10.7109375" style="102" customWidth="1"/>
    <col min="5635" max="5636" width="32.7109375" style="102" customWidth="1"/>
    <col min="5637" max="5637" width="3.7109375" style="102" customWidth="1"/>
    <col min="5638" max="5638" width="0.85546875" style="102" customWidth="1"/>
    <col min="5639" max="5640" width="3.7109375" style="102" customWidth="1"/>
    <col min="5641" max="5641" width="0.85546875" style="102" customWidth="1"/>
    <col min="5642" max="5643" width="3.7109375" style="102" customWidth="1"/>
    <col min="5644" max="5644" width="0.85546875" style="102" customWidth="1"/>
    <col min="5645" max="5645" width="3.7109375" style="102" customWidth="1"/>
    <col min="5646" max="5651" width="5.7109375" style="102" customWidth="1"/>
    <col min="5652" max="5652" width="15" style="102" customWidth="1"/>
    <col min="5653" max="5653" width="2.28515625" style="102" customWidth="1"/>
    <col min="5654" max="5888" width="9.140625" style="102"/>
    <col min="5889" max="5889" width="1.42578125" style="102" customWidth="1"/>
    <col min="5890" max="5890" width="10.7109375" style="102" customWidth="1"/>
    <col min="5891" max="5892" width="32.7109375" style="102" customWidth="1"/>
    <col min="5893" max="5893" width="3.7109375" style="102" customWidth="1"/>
    <col min="5894" max="5894" width="0.85546875" style="102" customWidth="1"/>
    <col min="5895" max="5896" width="3.7109375" style="102" customWidth="1"/>
    <col min="5897" max="5897" width="0.85546875" style="102" customWidth="1"/>
    <col min="5898" max="5899" width="3.7109375" style="102" customWidth="1"/>
    <col min="5900" max="5900" width="0.85546875" style="102" customWidth="1"/>
    <col min="5901" max="5901" width="3.7109375" style="102" customWidth="1"/>
    <col min="5902" max="5907" width="5.7109375" style="102" customWidth="1"/>
    <col min="5908" max="5908" width="15" style="102" customWidth="1"/>
    <col min="5909" max="5909" width="2.28515625" style="102" customWidth="1"/>
    <col min="5910" max="6144" width="9.140625" style="102"/>
    <col min="6145" max="6145" width="1.42578125" style="102" customWidth="1"/>
    <col min="6146" max="6146" width="10.7109375" style="102" customWidth="1"/>
    <col min="6147" max="6148" width="32.7109375" style="102" customWidth="1"/>
    <col min="6149" max="6149" width="3.7109375" style="102" customWidth="1"/>
    <col min="6150" max="6150" width="0.85546875" style="102" customWidth="1"/>
    <col min="6151" max="6152" width="3.7109375" style="102" customWidth="1"/>
    <col min="6153" max="6153" width="0.85546875" style="102" customWidth="1"/>
    <col min="6154" max="6155" width="3.7109375" style="102" customWidth="1"/>
    <col min="6156" max="6156" width="0.85546875" style="102" customWidth="1"/>
    <col min="6157" max="6157" width="3.7109375" style="102" customWidth="1"/>
    <col min="6158" max="6163" width="5.7109375" style="102" customWidth="1"/>
    <col min="6164" max="6164" width="15" style="102" customWidth="1"/>
    <col min="6165" max="6165" width="2.28515625" style="102" customWidth="1"/>
    <col min="6166" max="6400" width="9.140625" style="102"/>
    <col min="6401" max="6401" width="1.42578125" style="102" customWidth="1"/>
    <col min="6402" max="6402" width="10.7109375" style="102" customWidth="1"/>
    <col min="6403" max="6404" width="32.7109375" style="102" customWidth="1"/>
    <col min="6405" max="6405" width="3.7109375" style="102" customWidth="1"/>
    <col min="6406" max="6406" width="0.85546875" style="102" customWidth="1"/>
    <col min="6407" max="6408" width="3.7109375" style="102" customWidth="1"/>
    <col min="6409" max="6409" width="0.85546875" style="102" customWidth="1"/>
    <col min="6410" max="6411" width="3.7109375" style="102" customWidth="1"/>
    <col min="6412" max="6412" width="0.85546875" style="102" customWidth="1"/>
    <col min="6413" max="6413" width="3.7109375" style="102" customWidth="1"/>
    <col min="6414" max="6419" width="5.7109375" style="102" customWidth="1"/>
    <col min="6420" max="6420" width="15" style="102" customWidth="1"/>
    <col min="6421" max="6421" width="2.28515625" style="102" customWidth="1"/>
    <col min="6422" max="6656" width="9.140625" style="102"/>
    <col min="6657" max="6657" width="1.42578125" style="102" customWidth="1"/>
    <col min="6658" max="6658" width="10.7109375" style="102" customWidth="1"/>
    <col min="6659" max="6660" width="32.7109375" style="102" customWidth="1"/>
    <col min="6661" max="6661" width="3.7109375" style="102" customWidth="1"/>
    <col min="6662" max="6662" width="0.85546875" style="102" customWidth="1"/>
    <col min="6663" max="6664" width="3.7109375" style="102" customWidth="1"/>
    <col min="6665" max="6665" width="0.85546875" style="102" customWidth="1"/>
    <col min="6666" max="6667" width="3.7109375" style="102" customWidth="1"/>
    <col min="6668" max="6668" width="0.85546875" style="102" customWidth="1"/>
    <col min="6669" max="6669" width="3.7109375" style="102" customWidth="1"/>
    <col min="6670" max="6675" width="5.7109375" style="102" customWidth="1"/>
    <col min="6676" max="6676" width="15" style="102" customWidth="1"/>
    <col min="6677" max="6677" width="2.28515625" style="102" customWidth="1"/>
    <col min="6678" max="6912" width="9.140625" style="102"/>
    <col min="6913" max="6913" width="1.42578125" style="102" customWidth="1"/>
    <col min="6914" max="6914" width="10.7109375" style="102" customWidth="1"/>
    <col min="6915" max="6916" width="32.7109375" style="102" customWidth="1"/>
    <col min="6917" max="6917" width="3.7109375" style="102" customWidth="1"/>
    <col min="6918" max="6918" width="0.85546875" style="102" customWidth="1"/>
    <col min="6919" max="6920" width="3.7109375" style="102" customWidth="1"/>
    <col min="6921" max="6921" width="0.85546875" style="102" customWidth="1"/>
    <col min="6922" max="6923" width="3.7109375" style="102" customWidth="1"/>
    <col min="6924" max="6924" width="0.85546875" style="102" customWidth="1"/>
    <col min="6925" max="6925" width="3.7109375" style="102" customWidth="1"/>
    <col min="6926" max="6931" width="5.7109375" style="102" customWidth="1"/>
    <col min="6932" max="6932" width="15" style="102" customWidth="1"/>
    <col min="6933" max="6933" width="2.28515625" style="102" customWidth="1"/>
    <col min="6934" max="7168" width="9.140625" style="102"/>
    <col min="7169" max="7169" width="1.42578125" style="102" customWidth="1"/>
    <col min="7170" max="7170" width="10.7109375" style="102" customWidth="1"/>
    <col min="7171" max="7172" width="32.7109375" style="102" customWidth="1"/>
    <col min="7173" max="7173" width="3.7109375" style="102" customWidth="1"/>
    <col min="7174" max="7174" width="0.85546875" style="102" customWidth="1"/>
    <col min="7175" max="7176" width="3.7109375" style="102" customWidth="1"/>
    <col min="7177" max="7177" width="0.85546875" style="102" customWidth="1"/>
    <col min="7178" max="7179" width="3.7109375" style="102" customWidth="1"/>
    <col min="7180" max="7180" width="0.85546875" style="102" customWidth="1"/>
    <col min="7181" max="7181" width="3.7109375" style="102" customWidth="1"/>
    <col min="7182" max="7187" width="5.7109375" style="102" customWidth="1"/>
    <col min="7188" max="7188" width="15" style="102" customWidth="1"/>
    <col min="7189" max="7189" width="2.28515625" style="102" customWidth="1"/>
    <col min="7190" max="7424" width="9.140625" style="102"/>
    <col min="7425" max="7425" width="1.42578125" style="102" customWidth="1"/>
    <col min="7426" max="7426" width="10.7109375" style="102" customWidth="1"/>
    <col min="7427" max="7428" width="32.7109375" style="102" customWidth="1"/>
    <col min="7429" max="7429" width="3.7109375" style="102" customWidth="1"/>
    <col min="7430" max="7430" width="0.85546875" style="102" customWidth="1"/>
    <col min="7431" max="7432" width="3.7109375" style="102" customWidth="1"/>
    <col min="7433" max="7433" width="0.85546875" style="102" customWidth="1"/>
    <col min="7434" max="7435" width="3.7109375" style="102" customWidth="1"/>
    <col min="7436" max="7436" width="0.85546875" style="102" customWidth="1"/>
    <col min="7437" max="7437" width="3.7109375" style="102" customWidth="1"/>
    <col min="7438" max="7443" width="5.7109375" style="102" customWidth="1"/>
    <col min="7444" max="7444" width="15" style="102" customWidth="1"/>
    <col min="7445" max="7445" width="2.28515625" style="102" customWidth="1"/>
    <col min="7446" max="7680" width="9.140625" style="102"/>
    <col min="7681" max="7681" width="1.42578125" style="102" customWidth="1"/>
    <col min="7682" max="7682" width="10.7109375" style="102" customWidth="1"/>
    <col min="7683" max="7684" width="32.7109375" style="102" customWidth="1"/>
    <col min="7685" max="7685" width="3.7109375" style="102" customWidth="1"/>
    <col min="7686" max="7686" width="0.85546875" style="102" customWidth="1"/>
    <col min="7687" max="7688" width="3.7109375" style="102" customWidth="1"/>
    <col min="7689" max="7689" width="0.85546875" style="102" customWidth="1"/>
    <col min="7690" max="7691" width="3.7109375" style="102" customWidth="1"/>
    <col min="7692" max="7692" width="0.85546875" style="102" customWidth="1"/>
    <col min="7693" max="7693" width="3.7109375" style="102" customWidth="1"/>
    <col min="7694" max="7699" width="5.7109375" style="102" customWidth="1"/>
    <col min="7700" max="7700" width="15" style="102" customWidth="1"/>
    <col min="7701" max="7701" width="2.28515625" style="102" customWidth="1"/>
    <col min="7702" max="7936" width="9.140625" style="102"/>
    <col min="7937" max="7937" width="1.42578125" style="102" customWidth="1"/>
    <col min="7938" max="7938" width="10.7109375" style="102" customWidth="1"/>
    <col min="7939" max="7940" width="32.7109375" style="102" customWidth="1"/>
    <col min="7941" max="7941" width="3.7109375" style="102" customWidth="1"/>
    <col min="7942" max="7942" width="0.85546875" style="102" customWidth="1"/>
    <col min="7943" max="7944" width="3.7109375" style="102" customWidth="1"/>
    <col min="7945" max="7945" width="0.85546875" style="102" customWidth="1"/>
    <col min="7946" max="7947" width="3.7109375" style="102" customWidth="1"/>
    <col min="7948" max="7948" width="0.85546875" style="102" customWidth="1"/>
    <col min="7949" max="7949" width="3.7109375" style="102" customWidth="1"/>
    <col min="7950" max="7955" width="5.7109375" style="102" customWidth="1"/>
    <col min="7956" max="7956" width="15" style="102" customWidth="1"/>
    <col min="7957" max="7957" width="2.28515625" style="102" customWidth="1"/>
    <col min="7958" max="8192" width="9.140625" style="102"/>
    <col min="8193" max="8193" width="1.42578125" style="102" customWidth="1"/>
    <col min="8194" max="8194" width="10.7109375" style="102" customWidth="1"/>
    <col min="8195" max="8196" width="32.7109375" style="102" customWidth="1"/>
    <col min="8197" max="8197" width="3.7109375" style="102" customWidth="1"/>
    <col min="8198" max="8198" width="0.85546875" style="102" customWidth="1"/>
    <col min="8199" max="8200" width="3.7109375" style="102" customWidth="1"/>
    <col min="8201" max="8201" width="0.85546875" style="102" customWidth="1"/>
    <col min="8202" max="8203" width="3.7109375" style="102" customWidth="1"/>
    <col min="8204" max="8204" width="0.85546875" style="102" customWidth="1"/>
    <col min="8205" max="8205" width="3.7109375" style="102" customWidth="1"/>
    <col min="8206" max="8211" width="5.7109375" style="102" customWidth="1"/>
    <col min="8212" max="8212" width="15" style="102" customWidth="1"/>
    <col min="8213" max="8213" width="2.28515625" style="102" customWidth="1"/>
    <col min="8214" max="8448" width="9.140625" style="102"/>
    <col min="8449" max="8449" width="1.42578125" style="102" customWidth="1"/>
    <col min="8450" max="8450" width="10.7109375" style="102" customWidth="1"/>
    <col min="8451" max="8452" width="32.7109375" style="102" customWidth="1"/>
    <col min="8453" max="8453" width="3.7109375" style="102" customWidth="1"/>
    <col min="8454" max="8454" width="0.85546875" style="102" customWidth="1"/>
    <col min="8455" max="8456" width="3.7109375" style="102" customWidth="1"/>
    <col min="8457" max="8457" width="0.85546875" style="102" customWidth="1"/>
    <col min="8458" max="8459" width="3.7109375" style="102" customWidth="1"/>
    <col min="8460" max="8460" width="0.85546875" style="102" customWidth="1"/>
    <col min="8461" max="8461" width="3.7109375" style="102" customWidth="1"/>
    <col min="8462" max="8467" width="5.7109375" style="102" customWidth="1"/>
    <col min="8468" max="8468" width="15" style="102" customWidth="1"/>
    <col min="8469" max="8469" width="2.28515625" style="102" customWidth="1"/>
    <col min="8470" max="8704" width="9.140625" style="102"/>
    <col min="8705" max="8705" width="1.42578125" style="102" customWidth="1"/>
    <col min="8706" max="8706" width="10.7109375" style="102" customWidth="1"/>
    <col min="8707" max="8708" width="32.7109375" style="102" customWidth="1"/>
    <col min="8709" max="8709" width="3.7109375" style="102" customWidth="1"/>
    <col min="8710" max="8710" width="0.85546875" style="102" customWidth="1"/>
    <col min="8711" max="8712" width="3.7109375" style="102" customWidth="1"/>
    <col min="8713" max="8713" width="0.85546875" style="102" customWidth="1"/>
    <col min="8714" max="8715" width="3.7109375" style="102" customWidth="1"/>
    <col min="8716" max="8716" width="0.85546875" style="102" customWidth="1"/>
    <col min="8717" max="8717" width="3.7109375" style="102" customWidth="1"/>
    <col min="8718" max="8723" width="5.7109375" style="102" customWidth="1"/>
    <col min="8724" max="8724" width="15" style="102" customWidth="1"/>
    <col min="8725" max="8725" width="2.28515625" style="102" customWidth="1"/>
    <col min="8726" max="8960" width="9.140625" style="102"/>
    <col min="8961" max="8961" width="1.42578125" style="102" customWidth="1"/>
    <col min="8962" max="8962" width="10.7109375" style="102" customWidth="1"/>
    <col min="8963" max="8964" width="32.7109375" style="102" customWidth="1"/>
    <col min="8965" max="8965" width="3.7109375" style="102" customWidth="1"/>
    <col min="8966" max="8966" width="0.85546875" style="102" customWidth="1"/>
    <col min="8967" max="8968" width="3.7109375" style="102" customWidth="1"/>
    <col min="8969" max="8969" width="0.85546875" style="102" customWidth="1"/>
    <col min="8970" max="8971" width="3.7109375" style="102" customWidth="1"/>
    <col min="8972" max="8972" width="0.85546875" style="102" customWidth="1"/>
    <col min="8973" max="8973" width="3.7109375" style="102" customWidth="1"/>
    <col min="8974" max="8979" width="5.7109375" style="102" customWidth="1"/>
    <col min="8980" max="8980" width="15" style="102" customWidth="1"/>
    <col min="8981" max="8981" width="2.28515625" style="102" customWidth="1"/>
    <col min="8982" max="9216" width="9.140625" style="102"/>
    <col min="9217" max="9217" width="1.42578125" style="102" customWidth="1"/>
    <col min="9218" max="9218" width="10.7109375" style="102" customWidth="1"/>
    <col min="9219" max="9220" width="32.7109375" style="102" customWidth="1"/>
    <col min="9221" max="9221" width="3.7109375" style="102" customWidth="1"/>
    <col min="9222" max="9222" width="0.85546875" style="102" customWidth="1"/>
    <col min="9223" max="9224" width="3.7109375" style="102" customWidth="1"/>
    <col min="9225" max="9225" width="0.85546875" style="102" customWidth="1"/>
    <col min="9226" max="9227" width="3.7109375" style="102" customWidth="1"/>
    <col min="9228" max="9228" width="0.85546875" style="102" customWidth="1"/>
    <col min="9229" max="9229" width="3.7109375" style="102" customWidth="1"/>
    <col min="9230" max="9235" width="5.7109375" style="102" customWidth="1"/>
    <col min="9236" max="9236" width="15" style="102" customWidth="1"/>
    <col min="9237" max="9237" width="2.28515625" style="102" customWidth="1"/>
    <col min="9238" max="9472" width="9.140625" style="102"/>
    <col min="9473" max="9473" width="1.42578125" style="102" customWidth="1"/>
    <col min="9474" max="9474" width="10.7109375" style="102" customWidth="1"/>
    <col min="9475" max="9476" width="32.7109375" style="102" customWidth="1"/>
    <col min="9477" max="9477" width="3.7109375" style="102" customWidth="1"/>
    <col min="9478" max="9478" width="0.85546875" style="102" customWidth="1"/>
    <col min="9479" max="9480" width="3.7109375" style="102" customWidth="1"/>
    <col min="9481" max="9481" width="0.85546875" style="102" customWidth="1"/>
    <col min="9482" max="9483" width="3.7109375" style="102" customWidth="1"/>
    <col min="9484" max="9484" width="0.85546875" style="102" customWidth="1"/>
    <col min="9485" max="9485" width="3.7109375" style="102" customWidth="1"/>
    <col min="9486" max="9491" width="5.7109375" style="102" customWidth="1"/>
    <col min="9492" max="9492" width="15" style="102" customWidth="1"/>
    <col min="9493" max="9493" width="2.28515625" style="102" customWidth="1"/>
    <col min="9494" max="9728" width="9.140625" style="102"/>
    <col min="9729" max="9729" width="1.42578125" style="102" customWidth="1"/>
    <col min="9730" max="9730" width="10.7109375" style="102" customWidth="1"/>
    <col min="9731" max="9732" width="32.7109375" style="102" customWidth="1"/>
    <col min="9733" max="9733" width="3.7109375" style="102" customWidth="1"/>
    <col min="9734" max="9734" width="0.85546875" style="102" customWidth="1"/>
    <col min="9735" max="9736" width="3.7109375" style="102" customWidth="1"/>
    <col min="9737" max="9737" width="0.85546875" style="102" customWidth="1"/>
    <col min="9738" max="9739" width="3.7109375" style="102" customWidth="1"/>
    <col min="9740" max="9740" width="0.85546875" style="102" customWidth="1"/>
    <col min="9741" max="9741" width="3.7109375" style="102" customWidth="1"/>
    <col min="9742" max="9747" width="5.7109375" style="102" customWidth="1"/>
    <col min="9748" max="9748" width="15" style="102" customWidth="1"/>
    <col min="9749" max="9749" width="2.28515625" style="102" customWidth="1"/>
    <col min="9750" max="9984" width="9.140625" style="102"/>
    <col min="9985" max="9985" width="1.42578125" style="102" customWidth="1"/>
    <col min="9986" max="9986" width="10.7109375" style="102" customWidth="1"/>
    <col min="9987" max="9988" width="32.7109375" style="102" customWidth="1"/>
    <col min="9989" max="9989" width="3.7109375" style="102" customWidth="1"/>
    <col min="9990" max="9990" width="0.85546875" style="102" customWidth="1"/>
    <col min="9991" max="9992" width="3.7109375" style="102" customWidth="1"/>
    <col min="9993" max="9993" width="0.85546875" style="102" customWidth="1"/>
    <col min="9994" max="9995" width="3.7109375" style="102" customWidth="1"/>
    <col min="9996" max="9996" width="0.85546875" style="102" customWidth="1"/>
    <col min="9997" max="9997" width="3.7109375" style="102" customWidth="1"/>
    <col min="9998" max="10003" width="5.7109375" style="102" customWidth="1"/>
    <col min="10004" max="10004" width="15" style="102" customWidth="1"/>
    <col min="10005" max="10005" width="2.28515625" style="102" customWidth="1"/>
    <col min="10006" max="10240" width="9.140625" style="102"/>
    <col min="10241" max="10241" width="1.42578125" style="102" customWidth="1"/>
    <col min="10242" max="10242" width="10.7109375" style="102" customWidth="1"/>
    <col min="10243" max="10244" width="32.7109375" style="102" customWidth="1"/>
    <col min="10245" max="10245" width="3.7109375" style="102" customWidth="1"/>
    <col min="10246" max="10246" width="0.85546875" style="102" customWidth="1"/>
    <col min="10247" max="10248" width="3.7109375" style="102" customWidth="1"/>
    <col min="10249" max="10249" width="0.85546875" style="102" customWidth="1"/>
    <col min="10250" max="10251" width="3.7109375" style="102" customWidth="1"/>
    <col min="10252" max="10252" width="0.85546875" style="102" customWidth="1"/>
    <col min="10253" max="10253" width="3.7109375" style="102" customWidth="1"/>
    <col min="10254" max="10259" width="5.7109375" style="102" customWidth="1"/>
    <col min="10260" max="10260" width="15" style="102" customWidth="1"/>
    <col min="10261" max="10261" width="2.28515625" style="102" customWidth="1"/>
    <col min="10262" max="10496" width="9.140625" style="102"/>
    <col min="10497" max="10497" width="1.42578125" style="102" customWidth="1"/>
    <col min="10498" max="10498" width="10.7109375" style="102" customWidth="1"/>
    <col min="10499" max="10500" width="32.7109375" style="102" customWidth="1"/>
    <col min="10501" max="10501" width="3.7109375" style="102" customWidth="1"/>
    <col min="10502" max="10502" width="0.85546875" style="102" customWidth="1"/>
    <col min="10503" max="10504" width="3.7109375" style="102" customWidth="1"/>
    <col min="10505" max="10505" width="0.85546875" style="102" customWidth="1"/>
    <col min="10506" max="10507" width="3.7109375" style="102" customWidth="1"/>
    <col min="10508" max="10508" width="0.85546875" style="102" customWidth="1"/>
    <col min="10509" max="10509" width="3.7109375" style="102" customWidth="1"/>
    <col min="10510" max="10515" width="5.7109375" style="102" customWidth="1"/>
    <col min="10516" max="10516" width="15" style="102" customWidth="1"/>
    <col min="10517" max="10517" width="2.28515625" style="102" customWidth="1"/>
    <col min="10518" max="10752" width="9.140625" style="102"/>
    <col min="10753" max="10753" width="1.42578125" style="102" customWidth="1"/>
    <col min="10754" max="10754" width="10.7109375" style="102" customWidth="1"/>
    <col min="10755" max="10756" width="32.7109375" style="102" customWidth="1"/>
    <col min="10757" max="10757" width="3.7109375" style="102" customWidth="1"/>
    <col min="10758" max="10758" width="0.85546875" style="102" customWidth="1"/>
    <col min="10759" max="10760" width="3.7109375" style="102" customWidth="1"/>
    <col min="10761" max="10761" width="0.85546875" style="102" customWidth="1"/>
    <col min="10762" max="10763" width="3.7109375" style="102" customWidth="1"/>
    <col min="10764" max="10764" width="0.85546875" style="102" customWidth="1"/>
    <col min="10765" max="10765" width="3.7109375" style="102" customWidth="1"/>
    <col min="10766" max="10771" width="5.7109375" style="102" customWidth="1"/>
    <col min="10772" max="10772" width="15" style="102" customWidth="1"/>
    <col min="10773" max="10773" width="2.28515625" style="102" customWidth="1"/>
    <col min="10774" max="11008" width="9.140625" style="102"/>
    <col min="11009" max="11009" width="1.42578125" style="102" customWidth="1"/>
    <col min="11010" max="11010" width="10.7109375" style="102" customWidth="1"/>
    <col min="11011" max="11012" width="32.7109375" style="102" customWidth="1"/>
    <col min="11013" max="11013" width="3.7109375" style="102" customWidth="1"/>
    <col min="11014" max="11014" width="0.85546875" style="102" customWidth="1"/>
    <col min="11015" max="11016" width="3.7109375" style="102" customWidth="1"/>
    <col min="11017" max="11017" width="0.85546875" style="102" customWidth="1"/>
    <col min="11018" max="11019" width="3.7109375" style="102" customWidth="1"/>
    <col min="11020" max="11020" width="0.85546875" style="102" customWidth="1"/>
    <col min="11021" max="11021" width="3.7109375" style="102" customWidth="1"/>
    <col min="11022" max="11027" width="5.7109375" style="102" customWidth="1"/>
    <col min="11028" max="11028" width="15" style="102" customWidth="1"/>
    <col min="11029" max="11029" width="2.28515625" style="102" customWidth="1"/>
    <col min="11030" max="11264" width="9.140625" style="102"/>
    <col min="11265" max="11265" width="1.42578125" style="102" customWidth="1"/>
    <col min="11266" max="11266" width="10.7109375" style="102" customWidth="1"/>
    <col min="11267" max="11268" width="32.7109375" style="102" customWidth="1"/>
    <col min="11269" max="11269" width="3.7109375" style="102" customWidth="1"/>
    <col min="11270" max="11270" width="0.85546875" style="102" customWidth="1"/>
    <col min="11271" max="11272" width="3.7109375" style="102" customWidth="1"/>
    <col min="11273" max="11273" width="0.85546875" style="102" customWidth="1"/>
    <col min="11274" max="11275" width="3.7109375" style="102" customWidth="1"/>
    <col min="11276" max="11276" width="0.85546875" style="102" customWidth="1"/>
    <col min="11277" max="11277" width="3.7109375" style="102" customWidth="1"/>
    <col min="11278" max="11283" width="5.7109375" style="102" customWidth="1"/>
    <col min="11284" max="11284" width="15" style="102" customWidth="1"/>
    <col min="11285" max="11285" width="2.28515625" style="102" customWidth="1"/>
    <col min="11286" max="11520" width="9.140625" style="102"/>
    <col min="11521" max="11521" width="1.42578125" style="102" customWidth="1"/>
    <col min="11522" max="11522" width="10.7109375" style="102" customWidth="1"/>
    <col min="11523" max="11524" width="32.7109375" style="102" customWidth="1"/>
    <col min="11525" max="11525" width="3.7109375" style="102" customWidth="1"/>
    <col min="11526" max="11526" width="0.85546875" style="102" customWidth="1"/>
    <col min="11527" max="11528" width="3.7109375" style="102" customWidth="1"/>
    <col min="11529" max="11529" width="0.85546875" style="102" customWidth="1"/>
    <col min="11530" max="11531" width="3.7109375" style="102" customWidth="1"/>
    <col min="11532" max="11532" width="0.85546875" style="102" customWidth="1"/>
    <col min="11533" max="11533" width="3.7109375" style="102" customWidth="1"/>
    <col min="11534" max="11539" width="5.7109375" style="102" customWidth="1"/>
    <col min="11540" max="11540" width="15" style="102" customWidth="1"/>
    <col min="11541" max="11541" width="2.28515625" style="102" customWidth="1"/>
    <col min="11542" max="11776" width="9.140625" style="102"/>
    <col min="11777" max="11777" width="1.42578125" style="102" customWidth="1"/>
    <col min="11778" max="11778" width="10.7109375" style="102" customWidth="1"/>
    <col min="11779" max="11780" width="32.7109375" style="102" customWidth="1"/>
    <col min="11781" max="11781" width="3.7109375" style="102" customWidth="1"/>
    <col min="11782" max="11782" width="0.85546875" style="102" customWidth="1"/>
    <col min="11783" max="11784" width="3.7109375" style="102" customWidth="1"/>
    <col min="11785" max="11785" width="0.85546875" style="102" customWidth="1"/>
    <col min="11786" max="11787" width="3.7109375" style="102" customWidth="1"/>
    <col min="11788" max="11788" width="0.85546875" style="102" customWidth="1"/>
    <col min="11789" max="11789" width="3.7109375" style="102" customWidth="1"/>
    <col min="11790" max="11795" width="5.7109375" style="102" customWidth="1"/>
    <col min="11796" max="11796" width="15" style="102" customWidth="1"/>
    <col min="11797" max="11797" width="2.28515625" style="102" customWidth="1"/>
    <col min="11798" max="12032" width="9.140625" style="102"/>
    <col min="12033" max="12033" width="1.42578125" style="102" customWidth="1"/>
    <col min="12034" max="12034" width="10.7109375" style="102" customWidth="1"/>
    <col min="12035" max="12036" width="32.7109375" style="102" customWidth="1"/>
    <col min="12037" max="12037" width="3.7109375" style="102" customWidth="1"/>
    <col min="12038" max="12038" width="0.85546875" style="102" customWidth="1"/>
    <col min="12039" max="12040" width="3.7109375" style="102" customWidth="1"/>
    <col min="12041" max="12041" width="0.85546875" style="102" customWidth="1"/>
    <col min="12042" max="12043" width="3.7109375" style="102" customWidth="1"/>
    <col min="12044" max="12044" width="0.85546875" style="102" customWidth="1"/>
    <col min="12045" max="12045" width="3.7109375" style="102" customWidth="1"/>
    <col min="12046" max="12051" width="5.7109375" style="102" customWidth="1"/>
    <col min="12052" max="12052" width="15" style="102" customWidth="1"/>
    <col min="12053" max="12053" width="2.28515625" style="102" customWidth="1"/>
    <col min="12054" max="12288" width="9.140625" style="102"/>
    <col min="12289" max="12289" width="1.42578125" style="102" customWidth="1"/>
    <col min="12290" max="12290" width="10.7109375" style="102" customWidth="1"/>
    <col min="12291" max="12292" width="32.7109375" style="102" customWidth="1"/>
    <col min="12293" max="12293" width="3.7109375" style="102" customWidth="1"/>
    <col min="12294" max="12294" width="0.85546875" style="102" customWidth="1"/>
    <col min="12295" max="12296" width="3.7109375" style="102" customWidth="1"/>
    <col min="12297" max="12297" width="0.85546875" style="102" customWidth="1"/>
    <col min="12298" max="12299" width="3.7109375" style="102" customWidth="1"/>
    <col min="12300" max="12300" width="0.85546875" style="102" customWidth="1"/>
    <col min="12301" max="12301" width="3.7109375" style="102" customWidth="1"/>
    <col min="12302" max="12307" width="5.7109375" style="102" customWidth="1"/>
    <col min="12308" max="12308" width="15" style="102" customWidth="1"/>
    <col min="12309" max="12309" width="2.28515625" style="102" customWidth="1"/>
    <col min="12310" max="12544" width="9.140625" style="102"/>
    <col min="12545" max="12545" width="1.42578125" style="102" customWidth="1"/>
    <col min="12546" max="12546" width="10.7109375" style="102" customWidth="1"/>
    <col min="12547" max="12548" width="32.7109375" style="102" customWidth="1"/>
    <col min="12549" max="12549" width="3.7109375" style="102" customWidth="1"/>
    <col min="12550" max="12550" width="0.85546875" style="102" customWidth="1"/>
    <col min="12551" max="12552" width="3.7109375" style="102" customWidth="1"/>
    <col min="12553" max="12553" width="0.85546875" style="102" customWidth="1"/>
    <col min="12554" max="12555" width="3.7109375" style="102" customWidth="1"/>
    <col min="12556" max="12556" width="0.85546875" style="102" customWidth="1"/>
    <col min="12557" max="12557" width="3.7109375" style="102" customWidth="1"/>
    <col min="12558" max="12563" width="5.7109375" style="102" customWidth="1"/>
    <col min="12564" max="12564" width="15" style="102" customWidth="1"/>
    <col min="12565" max="12565" width="2.28515625" style="102" customWidth="1"/>
    <col min="12566" max="12800" width="9.140625" style="102"/>
    <col min="12801" max="12801" width="1.42578125" style="102" customWidth="1"/>
    <col min="12802" max="12802" width="10.7109375" style="102" customWidth="1"/>
    <col min="12803" max="12804" width="32.7109375" style="102" customWidth="1"/>
    <col min="12805" max="12805" width="3.7109375" style="102" customWidth="1"/>
    <col min="12806" max="12806" width="0.85546875" style="102" customWidth="1"/>
    <col min="12807" max="12808" width="3.7109375" style="102" customWidth="1"/>
    <col min="12809" max="12809" width="0.85546875" style="102" customWidth="1"/>
    <col min="12810" max="12811" width="3.7109375" style="102" customWidth="1"/>
    <col min="12812" max="12812" width="0.85546875" style="102" customWidth="1"/>
    <col min="12813" max="12813" width="3.7109375" style="102" customWidth="1"/>
    <col min="12814" max="12819" width="5.7109375" style="102" customWidth="1"/>
    <col min="12820" max="12820" width="15" style="102" customWidth="1"/>
    <col min="12821" max="12821" width="2.28515625" style="102" customWidth="1"/>
    <col min="12822" max="13056" width="9.140625" style="102"/>
    <col min="13057" max="13057" width="1.42578125" style="102" customWidth="1"/>
    <col min="13058" max="13058" width="10.7109375" style="102" customWidth="1"/>
    <col min="13059" max="13060" width="32.7109375" style="102" customWidth="1"/>
    <col min="13061" max="13061" width="3.7109375" style="102" customWidth="1"/>
    <col min="13062" max="13062" width="0.85546875" style="102" customWidth="1"/>
    <col min="13063" max="13064" width="3.7109375" style="102" customWidth="1"/>
    <col min="13065" max="13065" width="0.85546875" style="102" customWidth="1"/>
    <col min="13066" max="13067" width="3.7109375" style="102" customWidth="1"/>
    <col min="13068" max="13068" width="0.85546875" style="102" customWidth="1"/>
    <col min="13069" max="13069" width="3.7109375" style="102" customWidth="1"/>
    <col min="13070" max="13075" width="5.7109375" style="102" customWidth="1"/>
    <col min="13076" max="13076" width="15" style="102" customWidth="1"/>
    <col min="13077" max="13077" width="2.28515625" style="102" customWidth="1"/>
    <col min="13078" max="13312" width="9.140625" style="102"/>
    <col min="13313" max="13313" width="1.42578125" style="102" customWidth="1"/>
    <col min="13314" max="13314" width="10.7109375" style="102" customWidth="1"/>
    <col min="13315" max="13316" width="32.7109375" style="102" customWidth="1"/>
    <col min="13317" max="13317" width="3.7109375" style="102" customWidth="1"/>
    <col min="13318" max="13318" width="0.85546875" style="102" customWidth="1"/>
    <col min="13319" max="13320" width="3.7109375" style="102" customWidth="1"/>
    <col min="13321" max="13321" width="0.85546875" style="102" customWidth="1"/>
    <col min="13322" max="13323" width="3.7109375" style="102" customWidth="1"/>
    <col min="13324" max="13324" width="0.85546875" style="102" customWidth="1"/>
    <col min="13325" max="13325" width="3.7109375" style="102" customWidth="1"/>
    <col min="13326" max="13331" width="5.7109375" style="102" customWidth="1"/>
    <col min="13332" max="13332" width="15" style="102" customWidth="1"/>
    <col min="13333" max="13333" width="2.28515625" style="102" customWidth="1"/>
    <col min="13334" max="13568" width="9.140625" style="102"/>
    <col min="13569" max="13569" width="1.42578125" style="102" customWidth="1"/>
    <col min="13570" max="13570" width="10.7109375" style="102" customWidth="1"/>
    <col min="13571" max="13572" width="32.7109375" style="102" customWidth="1"/>
    <col min="13573" max="13573" width="3.7109375" style="102" customWidth="1"/>
    <col min="13574" max="13574" width="0.85546875" style="102" customWidth="1"/>
    <col min="13575" max="13576" width="3.7109375" style="102" customWidth="1"/>
    <col min="13577" max="13577" width="0.85546875" style="102" customWidth="1"/>
    <col min="13578" max="13579" width="3.7109375" style="102" customWidth="1"/>
    <col min="13580" max="13580" width="0.85546875" style="102" customWidth="1"/>
    <col min="13581" max="13581" width="3.7109375" style="102" customWidth="1"/>
    <col min="13582" max="13587" width="5.7109375" style="102" customWidth="1"/>
    <col min="13588" max="13588" width="15" style="102" customWidth="1"/>
    <col min="13589" max="13589" width="2.28515625" style="102" customWidth="1"/>
    <col min="13590" max="13824" width="9.140625" style="102"/>
    <col min="13825" max="13825" width="1.42578125" style="102" customWidth="1"/>
    <col min="13826" max="13826" width="10.7109375" style="102" customWidth="1"/>
    <col min="13827" max="13828" width="32.7109375" style="102" customWidth="1"/>
    <col min="13829" max="13829" width="3.7109375" style="102" customWidth="1"/>
    <col min="13830" max="13830" width="0.85546875" style="102" customWidth="1"/>
    <col min="13831" max="13832" width="3.7109375" style="102" customWidth="1"/>
    <col min="13833" max="13833" width="0.85546875" style="102" customWidth="1"/>
    <col min="13834" max="13835" width="3.7109375" style="102" customWidth="1"/>
    <col min="13836" max="13836" width="0.85546875" style="102" customWidth="1"/>
    <col min="13837" max="13837" width="3.7109375" style="102" customWidth="1"/>
    <col min="13838" max="13843" width="5.7109375" style="102" customWidth="1"/>
    <col min="13844" max="13844" width="15" style="102" customWidth="1"/>
    <col min="13845" max="13845" width="2.28515625" style="102" customWidth="1"/>
    <col min="13846" max="14080" width="9.140625" style="102"/>
    <col min="14081" max="14081" width="1.42578125" style="102" customWidth="1"/>
    <col min="14082" max="14082" width="10.7109375" style="102" customWidth="1"/>
    <col min="14083" max="14084" width="32.7109375" style="102" customWidth="1"/>
    <col min="14085" max="14085" width="3.7109375" style="102" customWidth="1"/>
    <col min="14086" max="14086" width="0.85546875" style="102" customWidth="1"/>
    <col min="14087" max="14088" width="3.7109375" style="102" customWidth="1"/>
    <col min="14089" max="14089" width="0.85546875" style="102" customWidth="1"/>
    <col min="14090" max="14091" width="3.7109375" style="102" customWidth="1"/>
    <col min="14092" max="14092" width="0.85546875" style="102" customWidth="1"/>
    <col min="14093" max="14093" width="3.7109375" style="102" customWidth="1"/>
    <col min="14094" max="14099" width="5.7109375" style="102" customWidth="1"/>
    <col min="14100" max="14100" width="15" style="102" customWidth="1"/>
    <col min="14101" max="14101" width="2.28515625" style="102" customWidth="1"/>
    <col min="14102" max="14336" width="9.140625" style="102"/>
    <col min="14337" max="14337" width="1.42578125" style="102" customWidth="1"/>
    <col min="14338" max="14338" width="10.7109375" style="102" customWidth="1"/>
    <col min="14339" max="14340" width="32.7109375" style="102" customWidth="1"/>
    <col min="14341" max="14341" width="3.7109375" style="102" customWidth="1"/>
    <col min="14342" max="14342" width="0.85546875" style="102" customWidth="1"/>
    <col min="14343" max="14344" width="3.7109375" style="102" customWidth="1"/>
    <col min="14345" max="14345" width="0.85546875" style="102" customWidth="1"/>
    <col min="14346" max="14347" width="3.7109375" style="102" customWidth="1"/>
    <col min="14348" max="14348" width="0.85546875" style="102" customWidth="1"/>
    <col min="14349" max="14349" width="3.7109375" style="102" customWidth="1"/>
    <col min="14350" max="14355" width="5.7109375" style="102" customWidth="1"/>
    <col min="14356" max="14356" width="15" style="102" customWidth="1"/>
    <col min="14357" max="14357" width="2.28515625" style="102" customWidth="1"/>
    <col min="14358" max="14592" width="9.140625" style="102"/>
    <col min="14593" max="14593" width="1.42578125" style="102" customWidth="1"/>
    <col min="14594" max="14594" width="10.7109375" style="102" customWidth="1"/>
    <col min="14595" max="14596" width="32.7109375" style="102" customWidth="1"/>
    <col min="14597" max="14597" width="3.7109375" style="102" customWidth="1"/>
    <col min="14598" max="14598" width="0.85546875" style="102" customWidth="1"/>
    <col min="14599" max="14600" width="3.7109375" style="102" customWidth="1"/>
    <col min="14601" max="14601" width="0.85546875" style="102" customWidth="1"/>
    <col min="14602" max="14603" width="3.7109375" style="102" customWidth="1"/>
    <col min="14604" max="14604" width="0.85546875" style="102" customWidth="1"/>
    <col min="14605" max="14605" width="3.7109375" style="102" customWidth="1"/>
    <col min="14606" max="14611" width="5.7109375" style="102" customWidth="1"/>
    <col min="14612" max="14612" width="15" style="102" customWidth="1"/>
    <col min="14613" max="14613" width="2.28515625" style="102" customWidth="1"/>
    <col min="14614" max="14848" width="9.140625" style="102"/>
    <col min="14849" max="14849" width="1.42578125" style="102" customWidth="1"/>
    <col min="14850" max="14850" width="10.7109375" style="102" customWidth="1"/>
    <col min="14851" max="14852" width="32.7109375" style="102" customWidth="1"/>
    <col min="14853" max="14853" width="3.7109375" style="102" customWidth="1"/>
    <col min="14854" max="14854" width="0.85546875" style="102" customWidth="1"/>
    <col min="14855" max="14856" width="3.7109375" style="102" customWidth="1"/>
    <col min="14857" max="14857" width="0.85546875" style="102" customWidth="1"/>
    <col min="14858" max="14859" width="3.7109375" style="102" customWidth="1"/>
    <col min="14860" max="14860" width="0.85546875" style="102" customWidth="1"/>
    <col min="14861" max="14861" width="3.7109375" style="102" customWidth="1"/>
    <col min="14862" max="14867" width="5.7109375" style="102" customWidth="1"/>
    <col min="14868" max="14868" width="15" style="102" customWidth="1"/>
    <col min="14869" max="14869" width="2.28515625" style="102" customWidth="1"/>
    <col min="14870" max="15104" width="9.140625" style="102"/>
    <col min="15105" max="15105" width="1.42578125" style="102" customWidth="1"/>
    <col min="15106" max="15106" width="10.7109375" style="102" customWidth="1"/>
    <col min="15107" max="15108" width="32.7109375" style="102" customWidth="1"/>
    <col min="15109" max="15109" width="3.7109375" style="102" customWidth="1"/>
    <col min="15110" max="15110" width="0.85546875" style="102" customWidth="1"/>
    <col min="15111" max="15112" width="3.7109375" style="102" customWidth="1"/>
    <col min="15113" max="15113" width="0.85546875" style="102" customWidth="1"/>
    <col min="15114" max="15115" width="3.7109375" style="102" customWidth="1"/>
    <col min="15116" max="15116" width="0.85546875" style="102" customWidth="1"/>
    <col min="15117" max="15117" width="3.7109375" style="102" customWidth="1"/>
    <col min="15118" max="15123" width="5.7109375" style="102" customWidth="1"/>
    <col min="15124" max="15124" width="15" style="102" customWidth="1"/>
    <col min="15125" max="15125" width="2.28515625" style="102" customWidth="1"/>
    <col min="15126" max="15360" width="9.140625" style="102"/>
    <col min="15361" max="15361" width="1.42578125" style="102" customWidth="1"/>
    <col min="15362" max="15362" width="10.7109375" style="102" customWidth="1"/>
    <col min="15363" max="15364" width="32.7109375" style="102" customWidth="1"/>
    <col min="15365" max="15365" width="3.7109375" style="102" customWidth="1"/>
    <col min="15366" max="15366" width="0.85546875" style="102" customWidth="1"/>
    <col min="15367" max="15368" width="3.7109375" style="102" customWidth="1"/>
    <col min="15369" max="15369" width="0.85546875" style="102" customWidth="1"/>
    <col min="15370" max="15371" width="3.7109375" style="102" customWidth="1"/>
    <col min="15372" max="15372" width="0.85546875" style="102" customWidth="1"/>
    <col min="15373" max="15373" width="3.7109375" style="102" customWidth="1"/>
    <col min="15374" max="15379" width="5.7109375" style="102" customWidth="1"/>
    <col min="15380" max="15380" width="15" style="102" customWidth="1"/>
    <col min="15381" max="15381" width="2.28515625" style="102" customWidth="1"/>
    <col min="15382" max="15616" width="9.140625" style="102"/>
    <col min="15617" max="15617" width="1.42578125" style="102" customWidth="1"/>
    <col min="15618" max="15618" width="10.7109375" style="102" customWidth="1"/>
    <col min="15619" max="15620" width="32.7109375" style="102" customWidth="1"/>
    <col min="15621" max="15621" width="3.7109375" style="102" customWidth="1"/>
    <col min="15622" max="15622" width="0.85546875" style="102" customWidth="1"/>
    <col min="15623" max="15624" width="3.7109375" style="102" customWidth="1"/>
    <col min="15625" max="15625" width="0.85546875" style="102" customWidth="1"/>
    <col min="15626" max="15627" width="3.7109375" style="102" customWidth="1"/>
    <col min="15628" max="15628" width="0.85546875" style="102" customWidth="1"/>
    <col min="15629" max="15629" width="3.7109375" style="102" customWidth="1"/>
    <col min="15630" max="15635" width="5.7109375" style="102" customWidth="1"/>
    <col min="15636" max="15636" width="15" style="102" customWidth="1"/>
    <col min="15637" max="15637" width="2.28515625" style="102" customWidth="1"/>
    <col min="15638" max="15872" width="9.140625" style="102"/>
    <col min="15873" max="15873" width="1.42578125" style="102" customWidth="1"/>
    <col min="15874" max="15874" width="10.7109375" style="102" customWidth="1"/>
    <col min="15875" max="15876" width="32.7109375" style="102" customWidth="1"/>
    <col min="15877" max="15877" width="3.7109375" style="102" customWidth="1"/>
    <col min="15878" max="15878" width="0.85546875" style="102" customWidth="1"/>
    <col min="15879" max="15880" width="3.7109375" style="102" customWidth="1"/>
    <col min="15881" max="15881" width="0.85546875" style="102" customWidth="1"/>
    <col min="15882" max="15883" width="3.7109375" style="102" customWidth="1"/>
    <col min="15884" max="15884" width="0.85546875" style="102" customWidth="1"/>
    <col min="15885" max="15885" width="3.7109375" style="102" customWidth="1"/>
    <col min="15886" max="15891" width="5.7109375" style="102" customWidth="1"/>
    <col min="15892" max="15892" width="15" style="102" customWidth="1"/>
    <col min="15893" max="15893" width="2.28515625" style="102" customWidth="1"/>
    <col min="15894" max="16128" width="9.140625" style="102"/>
    <col min="16129" max="16129" width="1.42578125" style="102" customWidth="1"/>
    <col min="16130" max="16130" width="10.7109375" style="102" customWidth="1"/>
    <col min="16131" max="16132" width="32.7109375" style="102" customWidth="1"/>
    <col min="16133" max="16133" width="3.7109375" style="102" customWidth="1"/>
    <col min="16134" max="16134" width="0.85546875" style="102" customWidth="1"/>
    <col min="16135" max="16136" width="3.7109375" style="102" customWidth="1"/>
    <col min="16137" max="16137" width="0.85546875" style="102" customWidth="1"/>
    <col min="16138" max="16139" width="3.7109375" style="102" customWidth="1"/>
    <col min="16140" max="16140" width="0.85546875" style="102" customWidth="1"/>
    <col min="16141" max="16141" width="3.7109375" style="102" customWidth="1"/>
    <col min="16142" max="16147" width="5.7109375" style="102" customWidth="1"/>
    <col min="16148" max="16148" width="15" style="102" customWidth="1"/>
    <col min="16149" max="16149" width="2.28515625" style="102" customWidth="1"/>
    <col min="16150" max="16384" width="9.140625" style="102"/>
  </cols>
  <sheetData>
    <row r="1" spans="2:20" ht="8.25" customHeight="1"/>
    <row r="2" spans="2:20" ht="27" thickBot="1">
      <c r="B2" s="205" t="s">
        <v>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 thickBot="1">
      <c r="B3" s="103" t="s">
        <v>21</v>
      </c>
      <c r="C3" s="104"/>
      <c r="D3" s="206" t="s">
        <v>47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2:20" ht="20.100000000000001" customHeight="1" thickTop="1">
      <c r="B4" s="105" t="s">
        <v>22</v>
      </c>
      <c r="C4" s="106"/>
      <c r="D4" s="209" t="s">
        <v>58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2" t="s">
        <v>23</v>
      </c>
      <c r="R4" s="213"/>
      <c r="S4" s="107"/>
      <c r="T4" s="165">
        <v>44632</v>
      </c>
    </row>
    <row r="5" spans="2:20" ht="20.100000000000001" customHeight="1">
      <c r="B5" s="105" t="s">
        <v>24</v>
      </c>
      <c r="C5" s="109"/>
      <c r="D5" s="214" t="s">
        <v>60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25</v>
      </c>
      <c r="R5" s="218"/>
      <c r="S5" s="110"/>
      <c r="T5" s="108" t="s">
        <v>48</v>
      </c>
    </row>
    <row r="6" spans="2:20" ht="20.100000000000001" customHeight="1" thickBot="1">
      <c r="B6" s="111" t="s">
        <v>26</v>
      </c>
      <c r="C6" s="112"/>
      <c r="D6" s="219" t="s">
        <v>49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113"/>
      <c r="R6" s="114"/>
      <c r="S6" s="115"/>
      <c r="T6" s="116" t="s">
        <v>109</v>
      </c>
    </row>
    <row r="7" spans="2:20" ht="24.95" customHeight="1">
      <c r="B7" s="117"/>
      <c r="C7" s="118" t="s">
        <v>27</v>
      </c>
      <c r="D7" s="118" t="s">
        <v>28</v>
      </c>
      <c r="E7" s="222" t="s">
        <v>29</v>
      </c>
      <c r="F7" s="223"/>
      <c r="G7" s="223"/>
      <c r="H7" s="223"/>
      <c r="I7" s="223"/>
      <c r="J7" s="223"/>
      <c r="K7" s="223"/>
      <c r="L7" s="223"/>
      <c r="M7" s="224"/>
      <c r="N7" s="225" t="s">
        <v>30</v>
      </c>
      <c r="O7" s="226"/>
      <c r="P7" s="225" t="s">
        <v>31</v>
      </c>
      <c r="Q7" s="226"/>
      <c r="R7" s="225" t="s">
        <v>32</v>
      </c>
      <c r="S7" s="226"/>
      <c r="T7" s="119" t="s">
        <v>33</v>
      </c>
    </row>
    <row r="8" spans="2:20" ht="9.9499999999999993" customHeight="1" thickBot="1">
      <c r="B8" s="120"/>
      <c r="C8" s="121"/>
      <c r="D8" s="122"/>
      <c r="E8" s="123">
        <v>1</v>
      </c>
      <c r="F8" s="123"/>
      <c r="G8" s="123"/>
      <c r="H8" s="123">
        <v>2</v>
      </c>
      <c r="I8" s="123"/>
      <c r="J8" s="123"/>
      <c r="K8" s="123">
        <v>3</v>
      </c>
      <c r="L8" s="124"/>
      <c r="M8" s="125"/>
      <c r="N8" s="126"/>
      <c r="O8" s="127"/>
      <c r="P8" s="126"/>
      <c r="Q8" s="127"/>
      <c r="R8" s="126"/>
      <c r="S8" s="127"/>
      <c r="T8" s="128"/>
    </row>
    <row r="9" spans="2:20" ht="30" customHeight="1" thickTop="1">
      <c r="B9" s="129" t="s">
        <v>34</v>
      </c>
      <c r="C9" s="130" t="s">
        <v>73</v>
      </c>
      <c r="D9" s="130" t="s">
        <v>102</v>
      </c>
      <c r="E9" s="132">
        <v>21</v>
      </c>
      <c r="F9" s="133" t="s">
        <v>12</v>
      </c>
      <c r="G9" s="134">
        <v>14</v>
      </c>
      <c r="H9" s="132">
        <v>21</v>
      </c>
      <c r="I9" s="133" t="s">
        <v>12</v>
      </c>
      <c r="J9" s="134">
        <v>14</v>
      </c>
      <c r="K9" s="132"/>
      <c r="L9" s="133" t="s">
        <v>12</v>
      </c>
      <c r="M9" s="134"/>
      <c r="N9" s="135">
        <f>E9+H9+K9</f>
        <v>42</v>
      </c>
      <c r="O9" s="136">
        <f>G9+J9+M9</f>
        <v>28</v>
      </c>
      <c r="P9" s="137">
        <f>IF(E9&gt;G9,1,0)+IF(H9&gt;J9,1,0)+IF(K9&gt;M9,1,0)</f>
        <v>2</v>
      </c>
      <c r="Q9" s="132">
        <f>IF(E9&lt;G9,1,0)+IF(H9&lt;J9,1,0)+IF(K9&lt;M9,1,0)</f>
        <v>0</v>
      </c>
      <c r="R9" s="138">
        <f t="shared" ref="R9:S13" si="0">IF(P9=2,1,0)</f>
        <v>1</v>
      </c>
      <c r="S9" s="134">
        <f t="shared" si="0"/>
        <v>0</v>
      </c>
      <c r="T9" s="108" t="s">
        <v>58</v>
      </c>
    </row>
    <row r="10" spans="2:20" ht="30" customHeight="1">
      <c r="B10" s="129" t="s">
        <v>35</v>
      </c>
      <c r="C10" s="130" t="s">
        <v>74</v>
      </c>
      <c r="D10" s="130" t="s">
        <v>103</v>
      </c>
      <c r="E10" s="132">
        <v>21</v>
      </c>
      <c r="F10" s="132" t="s">
        <v>12</v>
      </c>
      <c r="G10" s="134">
        <v>8</v>
      </c>
      <c r="H10" s="132">
        <v>21</v>
      </c>
      <c r="I10" s="132" t="s">
        <v>12</v>
      </c>
      <c r="J10" s="134">
        <v>8</v>
      </c>
      <c r="K10" s="132"/>
      <c r="L10" s="132" t="s">
        <v>12</v>
      </c>
      <c r="M10" s="134"/>
      <c r="N10" s="135">
        <f>E10+H10+K10</f>
        <v>42</v>
      </c>
      <c r="O10" s="136">
        <f>G10+J10+M10</f>
        <v>16</v>
      </c>
      <c r="P10" s="137">
        <f>IF(E10&gt;G10,1,0)+IF(H10&gt;J10,1,0)+IF(K10&gt;M10,1,0)</f>
        <v>2</v>
      </c>
      <c r="Q10" s="132">
        <f>IF(E10&lt;G10,1,0)+IF(H10&lt;J10,1,0)+IF(K10&lt;M10,1,0)</f>
        <v>0</v>
      </c>
      <c r="R10" s="140">
        <f t="shared" si="0"/>
        <v>1</v>
      </c>
      <c r="S10" s="134">
        <f t="shared" si="0"/>
        <v>0</v>
      </c>
      <c r="T10" s="108" t="s">
        <v>60</v>
      </c>
    </row>
    <row r="11" spans="2:20" ht="30" customHeight="1">
      <c r="B11" s="129" t="s">
        <v>36</v>
      </c>
      <c r="C11" s="130" t="s">
        <v>77</v>
      </c>
      <c r="D11" s="130" t="s">
        <v>86</v>
      </c>
      <c r="E11" s="132">
        <v>20</v>
      </c>
      <c r="F11" s="132" t="s">
        <v>12</v>
      </c>
      <c r="G11" s="134">
        <v>22</v>
      </c>
      <c r="H11" s="132">
        <v>21</v>
      </c>
      <c r="I11" s="132" t="s">
        <v>12</v>
      </c>
      <c r="J11" s="134">
        <v>19</v>
      </c>
      <c r="K11" s="132">
        <v>18</v>
      </c>
      <c r="L11" s="132" t="s">
        <v>12</v>
      </c>
      <c r="M11" s="134">
        <v>21</v>
      </c>
      <c r="N11" s="135">
        <f>E11+H11+K11</f>
        <v>59</v>
      </c>
      <c r="O11" s="136">
        <f>G11+J11+M11</f>
        <v>62</v>
      </c>
      <c r="P11" s="137">
        <f>IF(E11&gt;G11,1,0)+IF(H11&gt;J11,1,0)+IF(K11&gt;M11,1,0)</f>
        <v>1</v>
      </c>
      <c r="Q11" s="132">
        <f>IF(E11&lt;G11,1,0)+IF(H11&lt;J11,1,0)+IF(K11&lt;M11,1,0)</f>
        <v>2</v>
      </c>
      <c r="R11" s="140">
        <f t="shared" si="0"/>
        <v>0</v>
      </c>
      <c r="S11" s="134">
        <f t="shared" si="0"/>
        <v>1</v>
      </c>
      <c r="T11" s="108" t="s">
        <v>58</v>
      </c>
    </row>
    <row r="12" spans="2:20" ht="30" customHeight="1">
      <c r="B12" s="129" t="s">
        <v>37</v>
      </c>
      <c r="C12" s="130" t="s">
        <v>79</v>
      </c>
      <c r="D12" s="130" t="s">
        <v>87</v>
      </c>
      <c r="E12" s="132">
        <v>21</v>
      </c>
      <c r="F12" s="132" t="s">
        <v>12</v>
      </c>
      <c r="G12" s="134">
        <v>14</v>
      </c>
      <c r="H12" s="132">
        <v>21</v>
      </c>
      <c r="I12" s="132" t="s">
        <v>12</v>
      </c>
      <c r="J12" s="134">
        <v>13</v>
      </c>
      <c r="K12" s="132"/>
      <c r="L12" s="132" t="s">
        <v>12</v>
      </c>
      <c r="M12" s="134"/>
      <c r="N12" s="135">
        <f>E12+H12+K12</f>
        <v>42</v>
      </c>
      <c r="O12" s="136">
        <f>G12+J12+M12</f>
        <v>27</v>
      </c>
      <c r="P12" s="137">
        <f>IF(E12&gt;G12,1,0)+IF(H12&gt;J12,1,0)+IF(K12&gt;M12,1,0)</f>
        <v>2</v>
      </c>
      <c r="Q12" s="132">
        <f>IF(E12&lt;G12,1,0)+IF(H12&lt;J12,1,0)+IF(K12&lt;M12,1,0)</f>
        <v>0</v>
      </c>
      <c r="R12" s="140">
        <f t="shared" si="0"/>
        <v>1</v>
      </c>
      <c r="S12" s="134">
        <f t="shared" si="0"/>
        <v>0</v>
      </c>
      <c r="T12" s="108" t="s">
        <v>60</v>
      </c>
    </row>
    <row r="13" spans="2:20" ht="30" customHeight="1" thickBot="1">
      <c r="B13" s="141" t="s">
        <v>38</v>
      </c>
      <c r="C13" s="142" t="s">
        <v>81</v>
      </c>
      <c r="D13" s="142" t="s">
        <v>104</v>
      </c>
      <c r="E13" s="143"/>
      <c r="F13" s="144" t="s">
        <v>12</v>
      </c>
      <c r="G13" s="145"/>
      <c r="H13" s="143"/>
      <c r="I13" s="144" t="s">
        <v>12</v>
      </c>
      <c r="J13" s="145"/>
      <c r="K13" s="143"/>
      <c r="L13" s="144" t="s">
        <v>12</v>
      </c>
      <c r="M13" s="145"/>
      <c r="N13" s="135">
        <f>E13+H13+K13</f>
        <v>0</v>
      </c>
      <c r="O13" s="136">
        <f>G13+J13+M13</f>
        <v>0</v>
      </c>
      <c r="P13" s="137">
        <f>IF(E13&gt;G13,1,0)+IF(H13&gt;J13,1,0)+IF(K13&gt;M13,1,0)</f>
        <v>0</v>
      </c>
      <c r="Q13" s="132">
        <f>IF(E13&lt;G13,1,0)+IF(H13&lt;J13,1,0)+IF(K13&lt;M13,1,0)</f>
        <v>0</v>
      </c>
      <c r="R13" s="146">
        <f t="shared" si="0"/>
        <v>0</v>
      </c>
      <c r="S13" s="134">
        <f t="shared" si="0"/>
        <v>0</v>
      </c>
      <c r="T13" s="147"/>
    </row>
    <row r="14" spans="2:20" ht="35.1" customHeight="1" thickBot="1">
      <c r="B14" s="148" t="s">
        <v>39</v>
      </c>
      <c r="C14" s="203" t="str">
        <f>IF(R14&gt;S14,D4,IF(S14&gt;R14,D5,"remíza"))</f>
        <v>Severní Čechy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149">
        <f t="shared" ref="N14:S14" si="1">SUM(N9:N13)</f>
        <v>185</v>
      </c>
      <c r="O14" s="150">
        <f t="shared" si="1"/>
        <v>133</v>
      </c>
      <c r="P14" s="149">
        <f t="shared" si="1"/>
        <v>7</v>
      </c>
      <c r="Q14" s="151">
        <f t="shared" si="1"/>
        <v>2</v>
      </c>
      <c r="R14" s="149">
        <f t="shared" si="1"/>
        <v>3</v>
      </c>
      <c r="S14" s="150">
        <f t="shared" si="1"/>
        <v>1</v>
      </c>
      <c r="T14" s="152"/>
    </row>
    <row r="15" spans="2:20" ht="15">
      <c r="B15" s="153" t="s">
        <v>40</v>
      </c>
      <c r="C15" s="154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 t="s">
        <v>41</v>
      </c>
    </row>
    <row r="16" spans="2:20">
      <c r="B16" s="157" t="s">
        <v>42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1" ht="20.100000000000001" customHeight="1">
      <c r="B18" s="158" t="s">
        <v>43</v>
      </c>
      <c r="C18" s="154" t="s">
        <v>44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1" ht="20.100000000000001" customHeight="1">
      <c r="B19" s="159"/>
      <c r="C19" s="154" t="s">
        <v>44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2:21">
      <c r="B21" s="160" t="s">
        <v>45</v>
      </c>
      <c r="C21" s="154"/>
      <c r="D21" s="161"/>
      <c r="E21" s="160" t="s">
        <v>46</v>
      </c>
      <c r="F21" s="160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2:21">
      <c r="B22" s="163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2:21">
      <c r="B23" s="163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2:21">
      <c r="B24" s="163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2:21">
      <c r="B25" s="164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2:21">
      <c r="B26" s="16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</sheetData>
  <mergeCells count="12">
    <mergeCell ref="C14:M14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Tabulka A</vt:lpstr>
      <vt:lpstr>A - C</vt:lpstr>
      <vt:lpstr>B - C</vt:lpstr>
      <vt:lpstr>A - B</vt:lpstr>
      <vt:lpstr>Tabulka B</vt:lpstr>
      <vt:lpstr>A - C (2)</vt:lpstr>
      <vt:lpstr>B - C (2)</vt:lpstr>
      <vt:lpstr>A - B (2)</vt:lpstr>
      <vt:lpstr>semifinále A1-B2</vt:lpstr>
      <vt:lpstr>semifinále A2-B1 </vt:lpstr>
      <vt:lpstr>o 5.místo</vt:lpstr>
      <vt:lpstr> o 3.místo </vt:lpstr>
      <vt:lpstr> o 1.místo</vt:lpstr>
      <vt:lpstr>' o 1.místo'!Oblast_tisku</vt:lpstr>
      <vt:lpstr>' o 3.místo '!Oblast_tisku</vt:lpstr>
      <vt:lpstr>'A - B'!Oblast_tisku</vt:lpstr>
      <vt:lpstr>'A - B (2)'!Oblast_tisku</vt:lpstr>
      <vt:lpstr>'A - C'!Oblast_tisku</vt:lpstr>
      <vt:lpstr>'A - C (2)'!Oblast_tisku</vt:lpstr>
      <vt:lpstr>'B - C'!Oblast_tisku</vt:lpstr>
      <vt:lpstr>'B - C (2)'!Oblast_tisku</vt:lpstr>
      <vt:lpstr>'o 5.místo'!Oblast_tisku</vt:lpstr>
      <vt:lpstr>'semifinále A1-B2'!Oblast_tisku</vt:lpstr>
      <vt:lpstr>'semifinále A2-B1 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zdenek.kracmar</dc:creator>
  <cp:lastModifiedBy>zdenek.kracmar</cp:lastModifiedBy>
  <cp:lastPrinted>2022-03-12T16:45:52Z</cp:lastPrinted>
  <dcterms:created xsi:type="dcterms:W3CDTF">2022-03-07T15:02:52Z</dcterms:created>
  <dcterms:modified xsi:type="dcterms:W3CDTF">2022-03-12T16:57:37Z</dcterms:modified>
</cp:coreProperties>
</file>